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amil\Documents\NOVENO SEMESTRE\BATIFRUIT´S S.A.S\Finanzas Internacionales\"/>
    </mc:Choice>
  </mc:AlternateContent>
  <xr:revisionPtr revIDLastSave="0" documentId="13_ncr:1_{C904A388-75DA-486A-9575-1CA1479A6DA0}" xr6:coauthVersionLast="44" xr6:coauthVersionMax="44" xr10:uidLastSave="{00000000-0000-0000-0000-000000000000}"/>
  <workbookProtection workbookAlgorithmName="SHA-512" workbookHashValue="WS0ISTBZawiFvjxAkjQ9D4Mmv+1G/t7/pGYxh8G2HR2n5jzbbUwZExc/Hq3BpkppkoSCgAxBu4qkKh+XGGK0XQ==" workbookSaltValue="//8Hnmd44OzIkCrcCJoQTQ==" workbookSpinCount="100000" lockStructure="1"/>
  <bookViews>
    <workbookView xWindow="-120" yWindow="-120" windowWidth="20730" windowHeight="11280" activeTab="4" xr2:uid="{00000000-000D-0000-FFFF-FFFF00000000}"/>
  </bookViews>
  <sheets>
    <sheet name="BBVA" sheetId="1" r:id="rId1"/>
    <sheet name="DAVIVIENDA" sheetId="2" r:id="rId2"/>
    <sheet name="AVAL" sheetId="3" r:id="rId3"/>
    <sheet name="Comparativo" sheetId="4" r:id="rId4"/>
    <sheet name="Valoración DAVIVIENDA" sheetId="8" r:id="rId5"/>
    <sheet name="Contabilización" sheetId="7" r:id="rId6"/>
  </sheets>
  <definedNames>
    <definedName name="_xlnm._FilterDatabase" localSheetId="0" hidden="1">BBVA!$A$1:$K$1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7" l="1"/>
  <c r="E13" i="7"/>
  <c r="D14" i="7" s="1"/>
  <c r="Z81" i="8" l="1"/>
  <c r="AC78" i="8"/>
  <c r="AB78" i="8"/>
  <c r="AA78" i="8"/>
  <c r="Z78" i="8"/>
  <c r="V5" i="8"/>
  <c r="AC77" i="8"/>
  <c r="AC81" i="8" s="1"/>
  <c r="AB77" i="8"/>
  <c r="AA77" i="8"/>
  <c r="Z77" i="8"/>
  <c r="AC80" i="8"/>
  <c r="AB80" i="8"/>
  <c r="AA80" i="8"/>
  <c r="Z80" i="8"/>
  <c r="AA81" i="8" l="1"/>
  <c r="AB81" i="8"/>
  <c r="T68" i="8"/>
  <c r="T67" i="8"/>
  <c r="X58" i="8"/>
  <c r="W58" i="8"/>
  <c r="X59" i="8"/>
  <c r="V4" i="8" l="1"/>
  <c r="P54" i="2" l="1"/>
  <c r="D4" i="4" l="1"/>
  <c r="Q53" i="4"/>
  <c r="Q52" i="4"/>
  <c r="P52" i="4"/>
  <c r="O23" i="1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D738" i="4"/>
  <c r="D737" i="4"/>
  <c r="D736" i="4"/>
  <c r="D735" i="4"/>
  <c r="D734" i="4"/>
  <c r="D733" i="4"/>
  <c r="D732" i="4"/>
  <c r="D731" i="4"/>
  <c r="D730" i="4"/>
  <c r="D729" i="4"/>
  <c r="D728" i="4"/>
  <c r="D727" i="4"/>
  <c r="D726" i="4"/>
  <c r="D725" i="4"/>
  <c r="D724" i="4"/>
  <c r="D723" i="4"/>
  <c r="D722" i="4"/>
  <c r="D721" i="4"/>
  <c r="D720" i="4"/>
  <c r="D719" i="4"/>
  <c r="D718" i="4"/>
  <c r="D717" i="4"/>
  <c r="D716" i="4"/>
  <c r="D715" i="4"/>
  <c r="D714" i="4"/>
  <c r="D713" i="4"/>
  <c r="D712" i="4"/>
  <c r="D711" i="4"/>
  <c r="D710" i="4"/>
  <c r="D709" i="4"/>
  <c r="D708" i="4"/>
  <c r="D707" i="4"/>
  <c r="D706" i="4"/>
  <c r="D705" i="4"/>
  <c r="D704" i="4"/>
  <c r="D703" i="4"/>
  <c r="D702" i="4"/>
  <c r="D701" i="4"/>
  <c r="D700" i="4"/>
  <c r="D699" i="4"/>
  <c r="D698" i="4"/>
  <c r="D697" i="4"/>
  <c r="D696" i="4"/>
  <c r="D695" i="4"/>
  <c r="D694" i="4"/>
  <c r="D693" i="4"/>
  <c r="D692" i="4"/>
  <c r="D691" i="4"/>
  <c r="D690" i="4"/>
  <c r="D689" i="4"/>
  <c r="D688" i="4"/>
  <c r="D687" i="4"/>
  <c r="D686" i="4"/>
  <c r="D685" i="4"/>
  <c r="D684" i="4"/>
  <c r="D683" i="4"/>
  <c r="D682" i="4"/>
  <c r="D681" i="4"/>
  <c r="D680" i="4"/>
  <c r="D679" i="4"/>
  <c r="D678" i="4"/>
  <c r="D677" i="4"/>
  <c r="D676" i="4"/>
  <c r="D675" i="4"/>
  <c r="D674" i="4"/>
  <c r="D673" i="4"/>
  <c r="D672" i="4"/>
  <c r="D671" i="4"/>
  <c r="D670" i="4"/>
  <c r="D669" i="4"/>
  <c r="D668" i="4"/>
  <c r="D667" i="4"/>
  <c r="D666" i="4"/>
  <c r="D665" i="4"/>
  <c r="D664" i="4"/>
  <c r="D663" i="4"/>
  <c r="D662" i="4"/>
  <c r="D661" i="4"/>
  <c r="D660" i="4"/>
  <c r="D659" i="4"/>
  <c r="D658" i="4"/>
  <c r="D657" i="4"/>
  <c r="D656" i="4"/>
  <c r="D655" i="4"/>
  <c r="D654" i="4"/>
  <c r="D653" i="4"/>
  <c r="D652" i="4"/>
  <c r="D651" i="4"/>
  <c r="D650" i="4"/>
  <c r="D649" i="4"/>
  <c r="D648" i="4"/>
  <c r="D647" i="4"/>
  <c r="D646" i="4"/>
  <c r="D645" i="4"/>
  <c r="D644" i="4"/>
  <c r="D643" i="4"/>
  <c r="D642" i="4"/>
  <c r="D641" i="4"/>
  <c r="D640" i="4"/>
  <c r="D639" i="4"/>
  <c r="D638" i="4"/>
  <c r="D637" i="4"/>
  <c r="D636" i="4"/>
  <c r="D635" i="4"/>
  <c r="D634" i="4"/>
  <c r="D633" i="4"/>
  <c r="D632" i="4"/>
  <c r="D631" i="4"/>
  <c r="D630" i="4"/>
  <c r="D629" i="4"/>
  <c r="D628" i="4"/>
  <c r="D627" i="4"/>
  <c r="D626" i="4"/>
  <c r="D625" i="4"/>
  <c r="D624" i="4"/>
  <c r="D623" i="4"/>
  <c r="D622" i="4"/>
  <c r="D621" i="4"/>
  <c r="D620" i="4"/>
  <c r="D619" i="4"/>
  <c r="D618" i="4"/>
  <c r="D617" i="4"/>
  <c r="D616" i="4"/>
  <c r="D615" i="4"/>
  <c r="D614" i="4"/>
  <c r="D613" i="4"/>
  <c r="D612" i="4"/>
  <c r="D611" i="4"/>
  <c r="D610" i="4"/>
  <c r="D609" i="4"/>
  <c r="D608" i="4"/>
  <c r="D607" i="4"/>
  <c r="D606" i="4"/>
  <c r="D605" i="4"/>
  <c r="D604" i="4"/>
  <c r="D603" i="4"/>
  <c r="D602" i="4"/>
  <c r="D601" i="4"/>
  <c r="D600" i="4"/>
  <c r="D599" i="4"/>
  <c r="D598" i="4"/>
  <c r="D597" i="4"/>
  <c r="D596" i="4"/>
  <c r="D595" i="4"/>
  <c r="D594" i="4"/>
  <c r="D593" i="4"/>
  <c r="D592" i="4"/>
  <c r="D591" i="4"/>
  <c r="D590" i="4"/>
  <c r="D589" i="4"/>
  <c r="D588" i="4"/>
  <c r="D587" i="4"/>
  <c r="D586" i="4"/>
  <c r="D585" i="4"/>
  <c r="D584" i="4"/>
  <c r="D583" i="4"/>
  <c r="D582" i="4"/>
  <c r="D581" i="4"/>
  <c r="D580" i="4"/>
  <c r="D579" i="4"/>
  <c r="D578" i="4"/>
  <c r="D577" i="4"/>
  <c r="D576" i="4"/>
  <c r="D575" i="4"/>
  <c r="D574" i="4"/>
  <c r="D573" i="4"/>
  <c r="D572" i="4"/>
  <c r="D571" i="4"/>
  <c r="D570" i="4"/>
  <c r="D569" i="4"/>
  <c r="D568" i="4"/>
  <c r="D567" i="4"/>
  <c r="D566" i="4"/>
  <c r="D565" i="4"/>
  <c r="D564" i="4"/>
  <c r="D563" i="4"/>
  <c r="D562" i="4"/>
  <c r="D561" i="4"/>
  <c r="D560" i="4"/>
  <c r="D559" i="4"/>
  <c r="D558" i="4"/>
  <c r="D557" i="4"/>
  <c r="D556" i="4"/>
  <c r="D555" i="4"/>
  <c r="D554" i="4"/>
  <c r="D553" i="4"/>
  <c r="D552" i="4"/>
  <c r="D551" i="4"/>
  <c r="D550" i="4"/>
  <c r="D549" i="4"/>
  <c r="D548" i="4"/>
  <c r="D547" i="4"/>
  <c r="D546" i="4"/>
  <c r="D545" i="4"/>
  <c r="D544" i="4"/>
  <c r="D543" i="4"/>
  <c r="D542" i="4"/>
  <c r="D541" i="4"/>
  <c r="D540" i="4"/>
  <c r="D539" i="4"/>
  <c r="D538" i="4"/>
  <c r="D537" i="4"/>
  <c r="D536" i="4"/>
  <c r="D535" i="4"/>
  <c r="D534" i="4"/>
  <c r="D533" i="4"/>
  <c r="D532" i="4"/>
  <c r="D531" i="4"/>
  <c r="D530" i="4"/>
  <c r="D529" i="4"/>
  <c r="D528" i="4"/>
  <c r="D527" i="4"/>
  <c r="D526" i="4"/>
  <c r="D525" i="4"/>
  <c r="D524" i="4"/>
  <c r="D523" i="4"/>
  <c r="D522" i="4"/>
  <c r="D521" i="4"/>
  <c r="D520" i="4"/>
  <c r="D519" i="4"/>
  <c r="D518" i="4"/>
  <c r="D517" i="4"/>
  <c r="D516" i="4"/>
  <c r="D515" i="4"/>
  <c r="D514" i="4"/>
  <c r="D513" i="4"/>
  <c r="D512" i="4"/>
  <c r="D511" i="4"/>
  <c r="D510" i="4"/>
  <c r="D509" i="4"/>
  <c r="D508" i="4"/>
  <c r="D507" i="4"/>
  <c r="D506" i="4"/>
  <c r="D505" i="4"/>
  <c r="D504" i="4"/>
  <c r="D503" i="4"/>
  <c r="D502" i="4"/>
  <c r="D501" i="4"/>
  <c r="D500" i="4"/>
  <c r="D499" i="4"/>
  <c r="D498" i="4"/>
  <c r="D497" i="4"/>
  <c r="D496" i="4"/>
  <c r="D495" i="4"/>
  <c r="D494" i="4"/>
  <c r="D493" i="4"/>
  <c r="D492" i="4"/>
  <c r="D491" i="4"/>
  <c r="D490" i="4"/>
  <c r="D489" i="4"/>
  <c r="D488" i="4"/>
  <c r="D487" i="4"/>
  <c r="D486" i="4"/>
  <c r="D485" i="4"/>
  <c r="D484" i="4"/>
  <c r="D483" i="4"/>
  <c r="D482" i="4"/>
  <c r="D481" i="4"/>
  <c r="D480" i="4"/>
  <c r="D479" i="4"/>
  <c r="D478" i="4"/>
  <c r="D477" i="4"/>
  <c r="D476" i="4"/>
  <c r="D475" i="4"/>
  <c r="D474" i="4"/>
  <c r="D473" i="4"/>
  <c r="D472" i="4"/>
  <c r="D471" i="4"/>
  <c r="D470" i="4"/>
  <c r="D469" i="4"/>
  <c r="D468" i="4"/>
  <c r="D467" i="4"/>
  <c r="D466" i="4"/>
  <c r="D465" i="4"/>
  <c r="D464" i="4"/>
  <c r="D463" i="4"/>
  <c r="D462" i="4"/>
  <c r="D461" i="4"/>
  <c r="D460" i="4"/>
  <c r="D459" i="4"/>
  <c r="D458" i="4"/>
  <c r="D457" i="4"/>
  <c r="D456" i="4"/>
  <c r="D455" i="4"/>
  <c r="D454" i="4"/>
  <c r="D453" i="4"/>
  <c r="D452" i="4"/>
  <c r="D451" i="4"/>
  <c r="D450" i="4"/>
  <c r="D449" i="4"/>
  <c r="D448" i="4"/>
  <c r="D447" i="4"/>
  <c r="D446" i="4"/>
  <c r="D445" i="4"/>
  <c r="D444" i="4"/>
  <c r="D443" i="4"/>
  <c r="D442" i="4"/>
  <c r="D441" i="4"/>
  <c r="D440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4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8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C738" i="4"/>
  <c r="F9" i="4" s="1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N1" i="2"/>
  <c r="K731" i="2"/>
  <c r="K730" i="2"/>
  <c r="K729" i="2"/>
  <c r="K728" i="2"/>
  <c r="K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6" i="2"/>
  <c r="K655" i="2"/>
  <c r="K654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N2" i="3"/>
  <c r="N1" i="3"/>
  <c r="K731" i="3"/>
  <c r="K730" i="3"/>
  <c r="K729" i="3"/>
  <c r="K728" i="3"/>
  <c r="K727" i="3"/>
  <c r="K726" i="3"/>
  <c r="K725" i="3"/>
  <c r="K724" i="3"/>
  <c r="K723" i="3"/>
  <c r="K722" i="3"/>
  <c r="K721" i="3"/>
  <c r="K720" i="3"/>
  <c r="K719" i="3"/>
  <c r="K718" i="3"/>
  <c r="K717" i="3"/>
  <c r="K716" i="3"/>
  <c r="K715" i="3"/>
  <c r="K714" i="3"/>
  <c r="K713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M20" i="1"/>
  <c r="M8" i="1"/>
  <c r="M7" i="1"/>
  <c r="N3" i="1"/>
  <c r="M19" i="1" s="1"/>
  <c r="N4" i="1"/>
  <c r="N2" i="1"/>
  <c r="N1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U61" i="8"/>
  <c r="U59" i="8"/>
  <c r="V59" i="8" s="1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491" i="8"/>
  <c r="Q490" i="8"/>
  <c r="Q489" i="8"/>
  <c r="Q488" i="8"/>
  <c r="Q487" i="8"/>
  <c r="Q486" i="8"/>
  <c r="Q485" i="8"/>
  <c r="Q484" i="8"/>
  <c r="Q483" i="8"/>
  <c r="Q482" i="8"/>
  <c r="Q481" i="8"/>
  <c r="Q480" i="8"/>
  <c r="Q479" i="8"/>
  <c r="Q478" i="8"/>
  <c r="Q477" i="8"/>
  <c r="Q476" i="8"/>
  <c r="Q475" i="8"/>
  <c r="Q474" i="8"/>
  <c r="Q473" i="8"/>
  <c r="Q472" i="8"/>
  <c r="Q471" i="8"/>
  <c r="Q470" i="8"/>
  <c r="Q469" i="8"/>
  <c r="Q468" i="8"/>
  <c r="Q467" i="8"/>
  <c r="Q466" i="8"/>
  <c r="Q465" i="8"/>
  <c r="Q464" i="8"/>
  <c r="Q463" i="8"/>
  <c r="Q462" i="8"/>
  <c r="Q461" i="8"/>
  <c r="Q460" i="8"/>
  <c r="Q459" i="8"/>
  <c r="Q458" i="8"/>
  <c r="Q457" i="8"/>
  <c r="Q456" i="8"/>
  <c r="Q455" i="8"/>
  <c r="Q454" i="8"/>
  <c r="Q453" i="8"/>
  <c r="Q452" i="8"/>
  <c r="Q451" i="8"/>
  <c r="Q450" i="8"/>
  <c r="Q449" i="8"/>
  <c r="Q448" i="8"/>
  <c r="Q447" i="8"/>
  <c r="Q446" i="8"/>
  <c r="Q445" i="8"/>
  <c r="Q444" i="8"/>
  <c r="Q443" i="8"/>
  <c r="Q442" i="8"/>
  <c r="Q441" i="8"/>
  <c r="Q440" i="8"/>
  <c r="Q439" i="8"/>
  <c r="Q438" i="8"/>
  <c r="Q437" i="8"/>
  <c r="Q436" i="8"/>
  <c r="Q435" i="8"/>
  <c r="Q434" i="8"/>
  <c r="Q433" i="8"/>
  <c r="Q432" i="8"/>
  <c r="Q431" i="8"/>
  <c r="Q430" i="8"/>
  <c r="Q429" i="8"/>
  <c r="Q428" i="8"/>
  <c r="Q427" i="8"/>
  <c r="Q426" i="8"/>
  <c r="Q425" i="8"/>
  <c r="Q424" i="8"/>
  <c r="Q423" i="8"/>
  <c r="Q422" i="8"/>
  <c r="Q421" i="8"/>
  <c r="Q420" i="8"/>
  <c r="Q419" i="8"/>
  <c r="Q418" i="8"/>
  <c r="Q417" i="8"/>
  <c r="Q416" i="8"/>
  <c r="Q415" i="8"/>
  <c r="Q414" i="8"/>
  <c r="Q413" i="8"/>
  <c r="Q412" i="8"/>
  <c r="Q411" i="8"/>
  <c r="Q410" i="8"/>
  <c r="Q409" i="8"/>
  <c r="Q408" i="8"/>
  <c r="Q407" i="8"/>
  <c r="Q406" i="8"/>
  <c r="Q405" i="8"/>
  <c r="Q404" i="8"/>
  <c r="Q403" i="8"/>
  <c r="Q402" i="8"/>
  <c r="Q401" i="8"/>
  <c r="Q400" i="8"/>
  <c r="Q399" i="8"/>
  <c r="Q398" i="8"/>
  <c r="Q397" i="8"/>
  <c r="Q396" i="8"/>
  <c r="Q395" i="8"/>
  <c r="Q394" i="8"/>
  <c r="Q393" i="8"/>
  <c r="Q392" i="8"/>
  <c r="Q391" i="8"/>
  <c r="Q390" i="8"/>
  <c r="Q389" i="8"/>
  <c r="Q388" i="8"/>
  <c r="Q387" i="8"/>
  <c r="Q386" i="8"/>
  <c r="Q385" i="8"/>
  <c r="Q384" i="8"/>
  <c r="Q383" i="8"/>
  <c r="Q382" i="8"/>
  <c r="Q381" i="8"/>
  <c r="Q380" i="8"/>
  <c r="Q379" i="8"/>
  <c r="Q378" i="8"/>
  <c r="Q377" i="8"/>
  <c r="Q376" i="8"/>
  <c r="Q375" i="8"/>
  <c r="Q374" i="8"/>
  <c r="Q373" i="8"/>
  <c r="Q372" i="8"/>
  <c r="Q371" i="8"/>
  <c r="Q370" i="8"/>
  <c r="Q369" i="8"/>
  <c r="Q368" i="8"/>
  <c r="Q367" i="8"/>
  <c r="Q366" i="8"/>
  <c r="Q365" i="8"/>
  <c r="Q364" i="8"/>
  <c r="Q363" i="8"/>
  <c r="Q362" i="8"/>
  <c r="Q361" i="8"/>
  <c r="Q360" i="8"/>
  <c r="Q359" i="8"/>
  <c r="Q358" i="8"/>
  <c r="Q357" i="8"/>
  <c r="Q356" i="8"/>
  <c r="Q355" i="8"/>
  <c r="Q354" i="8"/>
  <c r="Q353" i="8"/>
  <c r="Q352" i="8"/>
  <c r="Q351" i="8"/>
  <c r="Q350" i="8"/>
  <c r="Q349" i="8"/>
  <c r="Q348" i="8"/>
  <c r="Q347" i="8"/>
  <c r="Q346" i="8"/>
  <c r="Q345" i="8"/>
  <c r="Q344" i="8"/>
  <c r="Q343" i="8"/>
  <c r="Q342" i="8"/>
  <c r="Q341" i="8"/>
  <c r="Q340" i="8"/>
  <c r="Q339" i="8"/>
  <c r="Q338" i="8"/>
  <c r="Q337" i="8"/>
  <c r="Q336" i="8"/>
  <c r="Q335" i="8"/>
  <c r="Q334" i="8"/>
  <c r="Q333" i="8"/>
  <c r="Q332" i="8"/>
  <c r="Q331" i="8"/>
  <c r="Q330" i="8"/>
  <c r="Q329" i="8"/>
  <c r="Q328" i="8"/>
  <c r="Q327" i="8"/>
  <c r="Q326" i="8"/>
  <c r="Q325" i="8"/>
  <c r="Q324" i="8"/>
  <c r="Q323" i="8"/>
  <c r="Q322" i="8"/>
  <c r="Q321" i="8"/>
  <c r="Q320" i="8"/>
  <c r="Q319" i="8"/>
  <c r="Q318" i="8"/>
  <c r="Q317" i="8"/>
  <c r="Q316" i="8"/>
  <c r="Q315" i="8"/>
  <c r="Q314" i="8"/>
  <c r="Q313" i="8"/>
  <c r="Q312" i="8"/>
  <c r="Q311" i="8"/>
  <c r="Q310" i="8"/>
  <c r="Q309" i="8"/>
  <c r="Q308" i="8"/>
  <c r="Q307" i="8"/>
  <c r="Q306" i="8"/>
  <c r="Q305" i="8"/>
  <c r="Q304" i="8"/>
  <c r="Q303" i="8"/>
  <c r="Q302" i="8"/>
  <c r="Q301" i="8"/>
  <c r="Q300" i="8"/>
  <c r="Q299" i="8"/>
  <c r="Q298" i="8"/>
  <c r="Q297" i="8"/>
  <c r="Q296" i="8"/>
  <c r="Q295" i="8"/>
  <c r="Q294" i="8"/>
  <c r="Q293" i="8"/>
  <c r="Q292" i="8"/>
  <c r="Q291" i="8"/>
  <c r="Q290" i="8"/>
  <c r="Q289" i="8"/>
  <c r="Q288" i="8"/>
  <c r="Q287" i="8"/>
  <c r="Q286" i="8"/>
  <c r="Q285" i="8"/>
  <c r="Q284" i="8"/>
  <c r="Q283" i="8"/>
  <c r="Q282" i="8"/>
  <c r="Q281" i="8"/>
  <c r="Q280" i="8"/>
  <c r="Q279" i="8"/>
  <c r="Q278" i="8"/>
  <c r="Q277" i="8"/>
  <c r="Q276" i="8"/>
  <c r="Q275" i="8"/>
  <c r="Q274" i="8"/>
  <c r="Q273" i="8"/>
  <c r="Q272" i="8"/>
  <c r="Q271" i="8"/>
  <c r="Q270" i="8"/>
  <c r="Q269" i="8"/>
  <c r="Q268" i="8"/>
  <c r="Q267" i="8"/>
  <c r="Q266" i="8"/>
  <c r="Q265" i="8"/>
  <c r="Q264" i="8"/>
  <c r="Q263" i="8"/>
  <c r="Q262" i="8"/>
  <c r="Q261" i="8"/>
  <c r="Q260" i="8"/>
  <c r="Q259" i="8"/>
  <c r="Q258" i="8"/>
  <c r="Q257" i="8"/>
  <c r="Q256" i="8"/>
  <c r="Q255" i="8"/>
  <c r="Q254" i="8"/>
  <c r="Q253" i="8"/>
  <c r="Q252" i="8"/>
  <c r="Q251" i="8"/>
  <c r="Q250" i="8"/>
  <c r="Q249" i="8"/>
  <c r="Q248" i="8"/>
  <c r="Q247" i="8"/>
  <c r="Q246" i="8"/>
  <c r="Q245" i="8"/>
  <c r="Q244" i="8"/>
  <c r="Q243" i="8"/>
  <c r="Q242" i="8"/>
  <c r="Q241" i="8"/>
  <c r="Q240" i="8"/>
  <c r="Q239" i="8"/>
  <c r="Q238" i="8"/>
  <c r="Q237" i="8"/>
  <c r="Q236" i="8"/>
  <c r="Q235" i="8"/>
  <c r="Q234" i="8"/>
  <c r="Q233" i="8"/>
  <c r="Q232" i="8"/>
  <c r="Q231" i="8"/>
  <c r="Q230" i="8"/>
  <c r="Q229" i="8"/>
  <c r="Q228" i="8"/>
  <c r="Q227" i="8"/>
  <c r="Q226" i="8"/>
  <c r="Q225" i="8"/>
  <c r="Q224" i="8"/>
  <c r="Q223" i="8"/>
  <c r="Q222" i="8"/>
  <c r="Q221" i="8"/>
  <c r="Q220" i="8"/>
  <c r="Q219" i="8"/>
  <c r="Q218" i="8"/>
  <c r="Q217" i="8"/>
  <c r="Q216" i="8"/>
  <c r="Q215" i="8"/>
  <c r="Q214" i="8"/>
  <c r="Q213" i="8"/>
  <c r="Q212" i="8"/>
  <c r="Q211" i="8"/>
  <c r="Q210" i="8"/>
  <c r="Q209" i="8"/>
  <c r="Q208" i="8"/>
  <c r="Q207" i="8"/>
  <c r="Q206" i="8"/>
  <c r="Q205" i="8"/>
  <c r="Q204" i="8"/>
  <c r="Q203" i="8"/>
  <c r="Q202" i="8"/>
  <c r="Q201" i="8"/>
  <c r="Q200" i="8"/>
  <c r="Q199" i="8"/>
  <c r="Q198" i="8"/>
  <c r="Q197" i="8"/>
  <c r="Q196" i="8"/>
  <c r="Q195" i="8"/>
  <c r="Q194" i="8"/>
  <c r="Q193" i="8"/>
  <c r="Q192" i="8"/>
  <c r="Q191" i="8"/>
  <c r="Q190" i="8"/>
  <c r="Q189" i="8"/>
  <c r="Q188" i="8"/>
  <c r="Q187" i="8"/>
  <c r="Q186" i="8"/>
  <c r="Q185" i="8"/>
  <c r="Q184" i="8"/>
  <c r="Q183" i="8"/>
  <c r="Q182" i="8"/>
  <c r="Q181" i="8"/>
  <c r="Q180" i="8"/>
  <c r="Q179" i="8"/>
  <c r="Q178" i="8"/>
  <c r="Q177" i="8"/>
  <c r="Q176" i="8"/>
  <c r="Q175" i="8"/>
  <c r="Q174" i="8"/>
  <c r="Q173" i="8"/>
  <c r="Q172" i="8"/>
  <c r="Q171" i="8"/>
  <c r="Q170" i="8"/>
  <c r="Q169" i="8"/>
  <c r="Q168" i="8"/>
  <c r="Q167" i="8"/>
  <c r="Q166" i="8"/>
  <c r="Q165" i="8"/>
  <c r="Q164" i="8"/>
  <c r="Q163" i="8"/>
  <c r="Q162" i="8"/>
  <c r="Q161" i="8"/>
  <c r="Q160" i="8"/>
  <c r="Q159" i="8"/>
  <c r="Q158" i="8"/>
  <c r="Q157" i="8"/>
  <c r="Q156" i="8"/>
  <c r="Q155" i="8"/>
  <c r="Q154" i="8"/>
  <c r="Q153" i="8"/>
  <c r="Q152" i="8"/>
  <c r="Q151" i="8"/>
  <c r="Q150" i="8"/>
  <c r="Q149" i="8"/>
  <c r="Q148" i="8"/>
  <c r="Q147" i="8"/>
  <c r="Q146" i="8"/>
  <c r="Q145" i="8"/>
  <c r="Q144" i="8"/>
  <c r="Q143" i="8"/>
  <c r="Q142" i="8"/>
  <c r="Q141" i="8"/>
  <c r="Q140" i="8"/>
  <c r="Q139" i="8"/>
  <c r="Q138" i="8"/>
  <c r="Q137" i="8"/>
  <c r="Q136" i="8"/>
  <c r="Q135" i="8"/>
  <c r="Q134" i="8"/>
  <c r="Q133" i="8"/>
  <c r="Q132" i="8"/>
  <c r="Q131" i="8"/>
  <c r="Q130" i="8"/>
  <c r="Q129" i="8"/>
  <c r="Q128" i="8"/>
  <c r="Q127" i="8"/>
  <c r="Q126" i="8"/>
  <c r="Q125" i="8"/>
  <c r="Q124" i="8"/>
  <c r="Q123" i="8"/>
  <c r="Q122" i="8"/>
  <c r="Q121" i="8"/>
  <c r="Q120" i="8"/>
  <c r="Q119" i="8"/>
  <c r="Q118" i="8"/>
  <c r="Q117" i="8"/>
  <c r="Q116" i="8"/>
  <c r="Q115" i="8"/>
  <c r="Q114" i="8"/>
  <c r="Q113" i="8"/>
  <c r="Q112" i="8"/>
  <c r="Q111" i="8"/>
  <c r="Q110" i="8"/>
  <c r="Q109" i="8"/>
  <c r="Q108" i="8"/>
  <c r="Q107" i="8"/>
  <c r="Q106" i="8"/>
  <c r="Q105" i="8"/>
  <c r="Q104" i="8"/>
  <c r="Q103" i="8"/>
  <c r="Q102" i="8"/>
  <c r="Q101" i="8"/>
  <c r="Q100" i="8"/>
  <c r="Q99" i="8"/>
  <c r="Q98" i="8"/>
  <c r="Q97" i="8"/>
  <c r="Q96" i="8"/>
  <c r="Q95" i="8"/>
  <c r="Q94" i="8"/>
  <c r="Q93" i="8"/>
  <c r="Q92" i="8"/>
  <c r="Q91" i="8"/>
  <c r="Q90" i="8"/>
  <c r="Q89" i="8"/>
  <c r="Q88" i="8"/>
  <c r="Q87" i="8"/>
  <c r="Q86" i="8"/>
  <c r="Q85" i="8"/>
  <c r="Q84" i="8"/>
  <c r="Q83" i="8"/>
  <c r="Q82" i="8"/>
  <c r="Q81" i="8"/>
  <c r="Q80" i="8"/>
  <c r="Q79" i="8"/>
  <c r="Q78" i="8"/>
  <c r="Q77" i="8"/>
  <c r="Q76" i="8"/>
  <c r="Q75" i="8"/>
  <c r="Q74" i="8"/>
  <c r="Q73" i="8"/>
  <c r="Q72" i="8"/>
  <c r="Q71" i="8"/>
  <c r="Q70" i="8"/>
  <c r="Q69" i="8"/>
  <c r="Q68" i="8"/>
  <c r="Q67" i="8"/>
  <c r="Q66" i="8"/>
  <c r="Q65" i="8"/>
  <c r="Q64" i="8"/>
  <c r="Q63" i="8"/>
  <c r="Q62" i="8"/>
  <c r="Q61" i="8"/>
  <c r="Q60" i="8"/>
  <c r="Q59" i="8"/>
  <c r="Q58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L491" i="8"/>
  <c r="L490" i="8"/>
  <c r="L489" i="8"/>
  <c r="L488" i="8"/>
  <c r="L487" i="8"/>
  <c r="L486" i="8"/>
  <c r="L485" i="8"/>
  <c r="L484" i="8"/>
  <c r="L483" i="8"/>
  <c r="L482" i="8"/>
  <c r="L481" i="8"/>
  <c r="L480" i="8"/>
  <c r="L479" i="8"/>
  <c r="L478" i="8"/>
  <c r="L477" i="8"/>
  <c r="L476" i="8"/>
  <c r="L475" i="8"/>
  <c r="L474" i="8"/>
  <c r="L473" i="8"/>
  <c r="L472" i="8"/>
  <c r="L471" i="8"/>
  <c r="L470" i="8"/>
  <c r="L469" i="8"/>
  <c r="L468" i="8"/>
  <c r="L467" i="8"/>
  <c r="L466" i="8"/>
  <c r="L465" i="8"/>
  <c r="L464" i="8"/>
  <c r="L463" i="8"/>
  <c r="L462" i="8"/>
  <c r="L461" i="8"/>
  <c r="L460" i="8"/>
  <c r="L459" i="8"/>
  <c r="L458" i="8"/>
  <c r="L457" i="8"/>
  <c r="L456" i="8"/>
  <c r="L455" i="8"/>
  <c r="L454" i="8"/>
  <c r="L453" i="8"/>
  <c r="L452" i="8"/>
  <c r="L451" i="8"/>
  <c r="L450" i="8"/>
  <c r="L449" i="8"/>
  <c r="L448" i="8"/>
  <c r="L447" i="8"/>
  <c r="L446" i="8"/>
  <c r="L445" i="8"/>
  <c r="L444" i="8"/>
  <c r="L443" i="8"/>
  <c r="L442" i="8"/>
  <c r="L441" i="8"/>
  <c r="L440" i="8"/>
  <c r="L439" i="8"/>
  <c r="L438" i="8"/>
  <c r="L437" i="8"/>
  <c r="L436" i="8"/>
  <c r="L435" i="8"/>
  <c r="L434" i="8"/>
  <c r="L433" i="8"/>
  <c r="L432" i="8"/>
  <c r="L431" i="8"/>
  <c r="L430" i="8"/>
  <c r="L429" i="8"/>
  <c r="L428" i="8"/>
  <c r="L427" i="8"/>
  <c r="L426" i="8"/>
  <c r="L425" i="8"/>
  <c r="L424" i="8"/>
  <c r="L423" i="8"/>
  <c r="L422" i="8"/>
  <c r="L421" i="8"/>
  <c r="L420" i="8"/>
  <c r="L419" i="8"/>
  <c r="L418" i="8"/>
  <c r="L417" i="8"/>
  <c r="L416" i="8"/>
  <c r="L415" i="8"/>
  <c r="L414" i="8"/>
  <c r="L413" i="8"/>
  <c r="L412" i="8"/>
  <c r="L411" i="8"/>
  <c r="L410" i="8"/>
  <c r="L409" i="8"/>
  <c r="L408" i="8"/>
  <c r="L407" i="8"/>
  <c r="L406" i="8"/>
  <c r="L405" i="8"/>
  <c r="L404" i="8"/>
  <c r="L403" i="8"/>
  <c r="L402" i="8"/>
  <c r="L401" i="8"/>
  <c r="L400" i="8"/>
  <c r="L399" i="8"/>
  <c r="L398" i="8"/>
  <c r="L397" i="8"/>
  <c r="L396" i="8"/>
  <c r="L395" i="8"/>
  <c r="L394" i="8"/>
  <c r="L393" i="8"/>
  <c r="L392" i="8"/>
  <c r="L391" i="8"/>
  <c r="L390" i="8"/>
  <c r="L389" i="8"/>
  <c r="L388" i="8"/>
  <c r="L387" i="8"/>
  <c r="L386" i="8"/>
  <c r="L385" i="8"/>
  <c r="L384" i="8"/>
  <c r="L383" i="8"/>
  <c r="L382" i="8"/>
  <c r="L381" i="8"/>
  <c r="L380" i="8"/>
  <c r="L379" i="8"/>
  <c r="L378" i="8"/>
  <c r="L377" i="8"/>
  <c r="L376" i="8"/>
  <c r="L375" i="8"/>
  <c r="L374" i="8"/>
  <c r="L373" i="8"/>
  <c r="L372" i="8"/>
  <c r="L371" i="8"/>
  <c r="L370" i="8"/>
  <c r="L369" i="8"/>
  <c r="L368" i="8"/>
  <c r="L367" i="8"/>
  <c r="L366" i="8"/>
  <c r="L365" i="8"/>
  <c r="L364" i="8"/>
  <c r="L363" i="8"/>
  <c r="L362" i="8"/>
  <c r="L361" i="8"/>
  <c r="L360" i="8"/>
  <c r="L359" i="8"/>
  <c r="L358" i="8"/>
  <c r="L357" i="8"/>
  <c r="L356" i="8"/>
  <c r="L355" i="8"/>
  <c r="L354" i="8"/>
  <c r="L353" i="8"/>
  <c r="L352" i="8"/>
  <c r="L351" i="8"/>
  <c r="L350" i="8"/>
  <c r="L349" i="8"/>
  <c r="L348" i="8"/>
  <c r="L347" i="8"/>
  <c r="L346" i="8"/>
  <c r="L345" i="8"/>
  <c r="L344" i="8"/>
  <c r="L343" i="8"/>
  <c r="L342" i="8"/>
  <c r="L341" i="8"/>
  <c r="L340" i="8"/>
  <c r="L339" i="8"/>
  <c r="L338" i="8"/>
  <c r="L337" i="8"/>
  <c r="L336" i="8"/>
  <c r="L335" i="8"/>
  <c r="L334" i="8"/>
  <c r="L333" i="8"/>
  <c r="L332" i="8"/>
  <c r="L331" i="8"/>
  <c r="L330" i="8"/>
  <c r="L329" i="8"/>
  <c r="L328" i="8"/>
  <c r="L327" i="8"/>
  <c r="L326" i="8"/>
  <c r="L325" i="8"/>
  <c r="L324" i="8"/>
  <c r="L323" i="8"/>
  <c r="L322" i="8"/>
  <c r="L321" i="8"/>
  <c r="L320" i="8"/>
  <c r="L319" i="8"/>
  <c r="L318" i="8"/>
  <c r="L317" i="8"/>
  <c r="L316" i="8"/>
  <c r="L315" i="8"/>
  <c r="L314" i="8"/>
  <c r="L313" i="8"/>
  <c r="L312" i="8"/>
  <c r="L311" i="8"/>
  <c r="L310" i="8"/>
  <c r="L309" i="8"/>
  <c r="L308" i="8"/>
  <c r="L307" i="8"/>
  <c r="L306" i="8"/>
  <c r="L305" i="8"/>
  <c r="L304" i="8"/>
  <c r="L303" i="8"/>
  <c r="L302" i="8"/>
  <c r="L301" i="8"/>
  <c r="L300" i="8"/>
  <c r="L299" i="8"/>
  <c r="L298" i="8"/>
  <c r="L297" i="8"/>
  <c r="L296" i="8"/>
  <c r="L295" i="8"/>
  <c r="L294" i="8"/>
  <c r="L293" i="8"/>
  <c r="L292" i="8"/>
  <c r="L291" i="8"/>
  <c r="L290" i="8"/>
  <c r="L289" i="8"/>
  <c r="L288" i="8"/>
  <c r="L287" i="8"/>
  <c r="L286" i="8"/>
  <c r="L285" i="8"/>
  <c r="L284" i="8"/>
  <c r="L283" i="8"/>
  <c r="L282" i="8"/>
  <c r="L281" i="8"/>
  <c r="L280" i="8"/>
  <c r="L279" i="8"/>
  <c r="L278" i="8"/>
  <c r="L277" i="8"/>
  <c r="L276" i="8"/>
  <c r="L275" i="8"/>
  <c r="L274" i="8"/>
  <c r="L273" i="8"/>
  <c r="L272" i="8"/>
  <c r="L271" i="8"/>
  <c r="L270" i="8"/>
  <c r="L269" i="8"/>
  <c r="L268" i="8"/>
  <c r="L267" i="8"/>
  <c r="L266" i="8"/>
  <c r="L265" i="8"/>
  <c r="L264" i="8"/>
  <c r="L263" i="8"/>
  <c r="L262" i="8"/>
  <c r="L261" i="8"/>
  <c r="L260" i="8"/>
  <c r="L259" i="8"/>
  <c r="L258" i="8"/>
  <c r="L257" i="8"/>
  <c r="L256" i="8"/>
  <c r="L255" i="8"/>
  <c r="L254" i="8"/>
  <c r="L253" i="8"/>
  <c r="L252" i="8"/>
  <c r="L251" i="8"/>
  <c r="L250" i="8"/>
  <c r="L249" i="8"/>
  <c r="L248" i="8"/>
  <c r="L247" i="8"/>
  <c r="L246" i="8"/>
  <c r="L245" i="8"/>
  <c r="L244" i="8"/>
  <c r="L243" i="8"/>
  <c r="L242" i="8"/>
  <c r="L241" i="8"/>
  <c r="L240" i="8"/>
  <c r="L239" i="8"/>
  <c r="L238" i="8"/>
  <c r="L237" i="8"/>
  <c r="L236" i="8"/>
  <c r="L235" i="8"/>
  <c r="L234" i="8"/>
  <c r="L233" i="8"/>
  <c r="L232" i="8"/>
  <c r="L231" i="8"/>
  <c r="L230" i="8"/>
  <c r="L229" i="8"/>
  <c r="L228" i="8"/>
  <c r="L227" i="8"/>
  <c r="L226" i="8"/>
  <c r="L225" i="8"/>
  <c r="L224" i="8"/>
  <c r="L223" i="8"/>
  <c r="L222" i="8"/>
  <c r="L221" i="8"/>
  <c r="L220" i="8"/>
  <c r="L219" i="8"/>
  <c r="L218" i="8"/>
  <c r="L217" i="8"/>
  <c r="L216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6" i="8"/>
  <c r="L7" i="8"/>
  <c r="L8" i="8"/>
  <c r="L9" i="8"/>
  <c r="L10" i="8"/>
  <c r="L11" i="8"/>
  <c r="L12" i="8"/>
  <c r="L13" i="8"/>
  <c r="L5" i="8"/>
  <c r="M21" i="1" l="1"/>
  <c r="N19" i="1"/>
  <c r="W59" i="8"/>
  <c r="V58" i="8"/>
  <c r="E10" i="7" s="1"/>
  <c r="D11" i="7" s="1"/>
  <c r="T28" i="8"/>
  <c r="T25" i="8"/>
  <c r="T66" i="8" l="1"/>
  <c r="D7" i="7" s="1"/>
  <c r="E8" i="7" l="1"/>
  <c r="E4" i="7" l="1"/>
  <c r="D3" i="7"/>
  <c r="F4" i="4" l="1"/>
  <c r="E4" i="4"/>
  <c r="F715" i="4"/>
  <c r="G9" i="4" l="1"/>
  <c r="G737" i="4"/>
  <c r="G729" i="4"/>
  <c r="G721" i="4"/>
  <c r="G713" i="4"/>
  <c r="G705" i="4"/>
  <c r="J705" i="4" s="1"/>
  <c r="G697" i="4"/>
  <c r="J697" i="4" s="1"/>
  <c r="G689" i="4"/>
  <c r="G681" i="4"/>
  <c r="G673" i="4"/>
  <c r="G665" i="4"/>
  <c r="G657" i="4"/>
  <c r="G649" i="4"/>
  <c r="G641" i="4"/>
  <c r="J641" i="4" s="1"/>
  <c r="G633" i="4"/>
  <c r="J633" i="4" s="1"/>
  <c r="G625" i="4"/>
  <c r="G617" i="4"/>
  <c r="G609" i="4"/>
  <c r="G601" i="4"/>
  <c r="G593" i="4"/>
  <c r="G585" i="4"/>
  <c r="G577" i="4"/>
  <c r="J577" i="4" s="1"/>
  <c r="G569" i="4"/>
  <c r="J569" i="4" s="1"/>
  <c r="G561" i="4"/>
  <c r="G553" i="4"/>
  <c r="G545" i="4"/>
  <c r="G537" i="4"/>
  <c r="G529" i="4"/>
  <c r="G521" i="4"/>
  <c r="G513" i="4"/>
  <c r="J513" i="4" s="1"/>
  <c r="G505" i="4"/>
  <c r="J505" i="4" s="1"/>
  <c r="G497" i="4"/>
  <c r="G489" i="4"/>
  <c r="G481" i="4"/>
  <c r="G473" i="4"/>
  <c r="G465" i="4"/>
  <c r="G457" i="4"/>
  <c r="G449" i="4"/>
  <c r="J449" i="4" s="1"/>
  <c r="G441" i="4"/>
  <c r="J441" i="4" s="1"/>
  <c r="G433" i="4"/>
  <c r="G425" i="4"/>
  <c r="G417" i="4"/>
  <c r="G409" i="4"/>
  <c r="G401" i="4"/>
  <c r="G393" i="4"/>
  <c r="G385" i="4"/>
  <c r="J385" i="4" s="1"/>
  <c r="G377" i="4"/>
  <c r="J377" i="4" s="1"/>
  <c r="G369" i="4"/>
  <c r="G361" i="4"/>
  <c r="G353" i="4"/>
  <c r="G345" i="4"/>
  <c r="G337" i="4"/>
  <c r="G329" i="4"/>
  <c r="J329" i="4" s="1"/>
  <c r="G321" i="4"/>
  <c r="J321" i="4" s="1"/>
  <c r="G313" i="4"/>
  <c r="J313" i="4" s="1"/>
  <c r="G305" i="4"/>
  <c r="G297" i="4"/>
  <c r="G289" i="4"/>
  <c r="G281" i="4"/>
  <c r="G273" i="4"/>
  <c r="G265" i="4"/>
  <c r="J265" i="4" s="1"/>
  <c r="G257" i="4"/>
  <c r="J257" i="4" s="1"/>
  <c r="G249" i="4"/>
  <c r="J249" i="4" s="1"/>
  <c r="G241" i="4"/>
  <c r="G233" i="4"/>
  <c r="G225" i="4"/>
  <c r="G217" i="4"/>
  <c r="G209" i="4"/>
  <c r="G201" i="4"/>
  <c r="J201" i="4" s="1"/>
  <c r="G193" i="4"/>
  <c r="J193" i="4" s="1"/>
  <c r="G185" i="4"/>
  <c r="J185" i="4" s="1"/>
  <c r="G177" i="4"/>
  <c r="G169" i="4"/>
  <c r="G161" i="4"/>
  <c r="G153" i="4"/>
  <c r="G145" i="4"/>
  <c r="G137" i="4"/>
  <c r="J137" i="4" s="1"/>
  <c r="G129" i="4"/>
  <c r="G121" i="4"/>
  <c r="J121" i="4" s="1"/>
  <c r="G113" i="4"/>
  <c r="G105" i="4"/>
  <c r="G97" i="4"/>
  <c r="G89" i="4"/>
  <c r="G81" i="4"/>
  <c r="G73" i="4"/>
  <c r="G65" i="4"/>
  <c r="J65" i="4" s="1"/>
  <c r="G57" i="4"/>
  <c r="J57" i="4" s="1"/>
  <c r="G49" i="4"/>
  <c r="G41" i="4"/>
  <c r="G33" i="4"/>
  <c r="G25" i="4"/>
  <c r="G17" i="4"/>
  <c r="G736" i="4"/>
  <c r="G728" i="4"/>
  <c r="J728" i="4" s="1"/>
  <c r="G720" i="4"/>
  <c r="J720" i="4" s="1"/>
  <c r="G712" i="4"/>
  <c r="G704" i="4"/>
  <c r="G696" i="4"/>
  <c r="G688" i="4"/>
  <c r="G680" i="4"/>
  <c r="G672" i="4"/>
  <c r="G664" i="4"/>
  <c r="J664" i="4" s="1"/>
  <c r="G656" i="4"/>
  <c r="J656" i="4" s="1"/>
  <c r="G648" i="4"/>
  <c r="G640" i="4"/>
  <c r="G632" i="4"/>
  <c r="G624" i="4"/>
  <c r="G616" i="4"/>
  <c r="G608" i="4"/>
  <c r="G600" i="4"/>
  <c r="J600" i="4" s="1"/>
  <c r="G592" i="4"/>
  <c r="J592" i="4" s="1"/>
  <c r="G584" i="4"/>
  <c r="G576" i="4"/>
  <c r="G568" i="4"/>
  <c r="G560" i="4"/>
  <c r="G552" i="4"/>
  <c r="G544" i="4"/>
  <c r="G536" i="4"/>
  <c r="J536" i="4" s="1"/>
  <c r="G528" i="4"/>
  <c r="J528" i="4" s="1"/>
  <c r="G520" i="4"/>
  <c r="G512" i="4"/>
  <c r="G504" i="4"/>
  <c r="G496" i="4"/>
  <c r="G488" i="4"/>
  <c r="G480" i="4"/>
  <c r="G472" i="4"/>
  <c r="J472" i="4" s="1"/>
  <c r="G464" i="4"/>
  <c r="J464" i="4" s="1"/>
  <c r="G456" i="4"/>
  <c r="G448" i="4"/>
  <c r="G440" i="4"/>
  <c r="G432" i="4"/>
  <c r="G424" i="4"/>
  <c r="G416" i="4"/>
  <c r="G408" i="4"/>
  <c r="J408" i="4" s="1"/>
  <c r="G400" i="4"/>
  <c r="J400" i="4" s="1"/>
  <c r="G392" i="4"/>
  <c r="G384" i="4"/>
  <c r="G376" i="4"/>
  <c r="G368" i="4"/>
  <c r="G360" i="4"/>
  <c r="G352" i="4"/>
  <c r="G344" i="4"/>
  <c r="J344" i="4" s="1"/>
  <c r="G336" i="4"/>
  <c r="J336" i="4" s="1"/>
  <c r="G328" i="4"/>
  <c r="G320" i="4"/>
  <c r="G312" i="4"/>
  <c r="G304" i="4"/>
  <c r="G296" i="4"/>
  <c r="G288" i="4"/>
  <c r="G280" i="4"/>
  <c r="J280" i="4" s="1"/>
  <c r="G272" i="4"/>
  <c r="J272" i="4" s="1"/>
  <c r="G264" i="4"/>
  <c r="G256" i="4"/>
  <c r="G248" i="4"/>
  <c r="G240" i="4"/>
  <c r="G232" i="4"/>
  <c r="G224" i="4"/>
  <c r="G216" i="4"/>
  <c r="J216" i="4" s="1"/>
  <c r="G208" i="4"/>
  <c r="J208" i="4" s="1"/>
  <c r="G200" i="4"/>
  <c r="G192" i="4"/>
  <c r="G184" i="4"/>
  <c r="G176" i="4"/>
  <c r="G168" i="4"/>
  <c r="G160" i="4"/>
  <c r="G152" i="4"/>
  <c r="G144" i="4"/>
  <c r="J144" i="4" s="1"/>
  <c r="G136" i="4"/>
  <c r="G735" i="4"/>
  <c r="G727" i="4"/>
  <c r="G719" i="4"/>
  <c r="G711" i="4"/>
  <c r="G703" i="4"/>
  <c r="G695" i="4"/>
  <c r="J695" i="4" s="1"/>
  <c r="G687" i="4"/>
  <c r="J687" i="4" s="1"/>
  <c r="G679" i="4"/>
  <c r="G671" i="4"/>
  <c r="G663" i="4"/>
  <c r="G655" i="4"/>
  <c r="G647" i="4"/>
  <c r="G639" i="4"/>
  <c r="G631" i="4"/>
  <c r="J631" i="4" s="1"/>
  <c r="G623" i="4"/>
  <c r="J623" i="4" s="1"/>
  <c r="G615" i="4"/>
  <c r="G607" i="4"/>
  <c r="G599" i="4"/>
  <c r="G591" i="4"/>
  <c r="G583" i="4"/>
  <c r="G575" i="4"/>
  <c r="G567" i="4"/>
  <c r="J567" i="4" s="1"/>
  <c r="G559" i="4"/>
  <c r="J559" i="4" s="1"/>
  <c r="G551" i="4"/>
  <c r="G543" i="4"/>
  <c r="G535" i="4"/>
  <c r="G527" i="4"/>
  <c r="G519" i="4"/>
  <c r="G511" i="4"/>
  <c r="G503" i="4"/>
  <c r="J503" i="4" s="1"/>
  <c r="G495" i="4"/>
  <c r="J495" i="4" s="1"/>
  <c r="G487" i="4"/>
  <c r="G479" i="4"/>
  <c r="G471" i="4"/>
  <c r="G463" i="4"/>
  <c r="G455" i="4"/>
  <c r="G447" i="4"/>
  <c r="G439" i="4"/>
  <c r="J439" i="4" s="1"/>
  <c r="G431" i="4"/>
  <c r="J431" i="4" s="1"/>
  <c r="G423" i="4"/>
  <c r="G415" i="4"/>
  <c r="G407" i="4"/>
  <c r="G399" i="4"/>
  <c r="G391" i="4"/>
  <c r="G383" i="4"/>
  <c r="G375" i="4"/>
  <c r="J375" i="4" s="1"/>
  <c r="G367" i="4"/>
  <c r="J367" i="4" s="1"/>
  <c r="G359" i="4"/>
  <c r="G351" i="4"/>
  <c r="G343" i="4"/>
  <c r="G335" i="4"/>
  <c r="G327" i="4"/>
  <c r="G319" i="4"/>
  <c r="G311" i="4"/>
  <c r="J311" i="4" s="1"/>
  <c r="G303" i="4"/>
  <c r="J303" i="4" s="1"/>
  <c r="G295" i="4"/>
  <c r="G287" i="4"/>
  <c r="G279" i="4"/>
  <c r="G271" i="4"/>
  <c r="G263" i="4"/>
  <c r="G255" i="4"/>
  <c r="G247" i="4"/>
  <c r="J247" i="4" s="1"/>
  <c r="G239" i="4"/>
  <c r="J239" i="4" s="1"/>
  <c r="G231" i="4"/>
  <c r="G223" i="4"/>
  <c r="G215" i="4"/>
  <c r="G207" i="4"/>
  <c r="G199" i="4"/>
  <c r="G734" i="4"/>
  <c r="G726" i="4"/>
  <c r="J726" i="4" s="1"/>
  <c r="G718" i="4"/>
  <c r="J718" i="4" s="1"/>
  <c r="G710" i="4"/>
  <c r="G702" i="4"/>
  <c r="G694" i="4"/>
  <c r="J694" i="4" s="1"/>
  <c r="G686" i="4"/>
  <c r="G678" i="4"/>
  <c r="G670" i="4"/>
  <c r="G662" i="4"/>
  <c r="J662" i="4" s="1"/>
  <c r="G654" i="4"/>
  <c r="J654" i="4" s="1"/>
  <c r="G646" i="4"/>
  <c r="G638" i="4"/>
  <c r="G630" i="4"/>
  <c r="J630" i="4" s="1"/>
  <c r="G622" i="4"/>
  <c r="G614" i="4"/>
  <c r="G606" i="4"/>
  <c r="G598" i="4"/>
  <c r="J598" i="4" s="1"/>
  <c r="G590" i="4"/>
  <c r="J590" i="4" s="1"/>
  <c r="G582" i="4"/>
  <c r="G574" i="4"/>
  <c r="G566" i="4"/>
  <c r="J566" i="4" s="1"/>
  <c r="G558" i="4"/>
  <c r="G550" i="4"/>
  <c r="G542" i="4"/>
  <c r="G534" i="4"/>
  <c r="J534" i="4" s="1"/>
  <c r="G526" i="4"/>
  <c r="J526" i="4" s="1"/>
  <c r="G518" i="4"/>
  <c r="G510" i="4"/>
  <c r="G502" i="4"/>
  <c r="J502" i="4" s="1"/>
  <c r="G494" i="4"/>
  <c r="G486" i="4"/>
  <c r="G478" i="4"/>
  <c r="G470" i="4"/>
  <c r="J470" i="4" s="1"/>
  <c r="G462" i="4"/>
  <c r="J462" i="4" s="1"/>
  <c r="G454" i="4"/>
  <c r="G446" i="4"/>
  <c r="G438" i="4"/>
  <c r="J438" i="4" s="1"/>
  <c r="G430" i="4"/>
  <c r="G422" i="4"/>
  <c r="G414" i="4"/>
  <c r="G406" i="4"/>
  <c r="J406" i="4" s="1"/>
  <c r="G398" i="4"/>
  <c r="J398" i="4" s="1"/>
  <c r="G390" i="4"/>
  <c r="G382" i="4"/>
  <c r="G374" i="4"/>
  <c r="J374" i="4" s="1"/>
  <c r="G366" i="4"/>
  <c r="G358" i="4"/>
  <c r="G350" i="4"/>
  <c r="G342" i="4"/>
  <c r="J342" i="4" s="1"/>
  <c r="G334" i="4"/>
  <c r="J334" i="4" s="1"/>
  <c r="G326" i="4"/>
  <c r="G318" i="4"/>
  <c r="G310" i="4"/>
  <c r="J310" i="4" s="1"/>
  <c r="G302" i="4"/>
  <c r="G294" i="4"/>
  <c r="G286" i="4"/>
  <c r="G278" i="4"/>
  <c r="J278" i="4" s="1"/>
  <c r="G270" i="4"/>
  <c r="J270" i="4" s="1"/>
  <c r="G262" i="4"/>
  <c r="G254" i="4"/>
  <c r="G246" i="4"/>
  <c r="J246" i="4" s="1"/>
  <c r="G733" i="4"/>
  <c r="G725" i="4"/>
  <c r="G717" i="4"/>
  <c r="J717" i="4" s="1"/>
  <c r="G709" i="4"/>
  <c r="J709" i="4" s="1"/>
  <c r="G701" i="4"/>
  <c r="J701" i="4" s="1"/>
  <c r="G693" i="4"/>
  <c r="G685" i="4"/>
  <c r="G677" i="4"/>
  <c r="G669" i="4"/>
  <c r="G661" i="4"/>
  <c r="G653" i="4"/>
  <c r="J653" i="4" s="1"/>
  <c r="G645" i="4"/>
  <c r="J645" i="4" s="1"/>
  <c r="G637" i="4"/>
  <c r="J637" i="4" s="1"/>
  <c r="G629" i="4"/>
  <c r="G621" i="4"/>
  <c r="G613" i="4"/>
  <c r="G605" i="4"/>
  <c r="G597" i="4"/>
  <c r="G589" i="4"/>
  <c r="J589" i="4" s="1"/>
  <c r="G581" i="4"/>
  <c r="J581" i="4" s="1"/>
  <c r="G573" i="4"/>
  <c r="J573" i="4" s="1"/>
  <c r="G565" i="4"/>
  <c r="G557" i="4"/>
  <c r="G549" i="4"/>
  <c r="G541" i="4"/>
  <c r="G533" i="4"/>
  <c r="G525" i="4"/>
  <c r="J525" i="4" s="1"/>
  <c r="G517" i="4"/>
  <c r="J517" i="4" s="1"/>
  <c r="G509" i="4"/>
  <c r="J509" i="4" s="1"/>
  <c r="G501" i="4"/>
  <c r="G493" i="4"/>
  <c r="G485" i="4"/>
  <c r="G477" i="4"/>
  <c r="G469" i="4"/>
  <c r="G461" i="4"/>
  <c r="J461" i="4" s="1"/>
  <c r="G453" i="4"/>
  <c r="J453" i="4" s="1"/>
  <c r="G445" i="4"/>
  <c r="J445" i="4" s="1"/>
  <c r="G437" i="4"/>
  <c r="G429" i="4"/>
  <c r="G421" i="4"/>
  <c r="G413" i="4"/>
  <c r="G405" i="4"/>
  <c r="G397" i="4"/>
  <c r="G389" i="4"/>
  <c r="J389" i="4" s="1"/>
  <c r="G381" i="4"/>
  <c r="J381" i="4" s="1"/>
  <c r="G373" i="4"/>
  <c r="G365" i="4"/>
  <c r="G357" i="4"/>
  <c r="G349" i="4"/>
  <c r="G341" i="4"/>
  <c r="G333" i="4"/>
  <c r="G325" i="4"/>
  <c r="J325" i="4" s="1"/>
  <c r="G317" i="4"/>
  <c r="J317" i="4" s="1"/>
  <c r="G309" i="4"/>
  <c r="G301" i="4"/>
  <c r="G293" i="4"/>
  <c r="G285" i="4"/>
  <c r="G277" i="4"/>
  <c r="G269" i="4"/>
  <c r="G261" i="4"/>
  <c r="G253" i="4"/>
  <c r="J253" i="4" s="1"/>
  <c r="G245" i="4"/>
  <c r="G237" i="4"/>
  <c r="G229" i="4"/>
  <c r="G221" i="4"/>
  <c r="G213" i="4"/>
  <c r="G205" i="4"/>
  <c r="G732" i="4"/>
  <c r="J732" i="4" s="1"/>
  <c r="G724" i="4"/>
  <c r="J724" i="4" s="1"/>
  <c r="G716" i="4"/>
  <c r="G708" i="4"/>
  <c r="G700" i="4"/>
  <c r="J700" i="4" s="1"/>
  <c r="G692" i="4"/>
  <c r="G684" i="4"/>
  <c r="G676" i="4"/>
  <c r="G668" i="4"/>
  <c r="J668" i="4" s="1"/>
  <c r="G660" i="4"/>
  <c r="J660" i="4" s="1"/>
  <c r="G652" i="4"/>
  <c r="G644" i="4"/>
  <c r="G636" i="4"/>
  <c r="J636" i="4" s="1"/>
  <c r="G628" i="4"/>
  <c r="G620" i="4"/>
  <c r="G612" i="4"/>
  <c r="G604" i="4"/>
  <c r="J604" i="4" s="1"/>
  <c r="G596" i="4"/>
  <c r="J596" i="4" s="1"/>
  <c r="G588" i="4"/>
  <c r="G580" i="4"/>
  <c r="G572" i="4"/>
  <c r="J572" i="4" s="1"/>
  <c r="G564" i="4"/>
  <c r="G556" i="4"/>
  <c r="G548" i="4"/>
  <c r="G540" i="4"/>
  <c r="J540" i="4" s="1"/>
  <c r="G532" i="4"/>
  <c r="J532" i="4" s="1"/>
  <c r="G524" i="4"/>
  <c r="G516" i="4"/>
  <c r="G508" i="4"/>
  <c r="J508" i="4" s="1"/>
  <c r="G500" i="4"/>
  <c r="G492" i="4"/>
  <c r="G484" i="4"/>
  <c r="G476" i="4"/>
  <c r="J476" i="4" s="1"/>
  <c r="G468" i="4"/>
  <c r="J468" i="4" s="1"/>
  <c r="G460" i="4"/>
  <c r="G452" i="4"/>
  <c r="G444" i="4"/>
  <c r="G436" i="4"/>
  <c r="G428" i="4"/>
  <c r="G420" i="4"/>
  <c r="G412" i="4"/>
  <c r="J412" i="4" s="1"/>
  <c r="G404" i="4"/>
  <c r="J404" i="4" s="1"/>
  <c r="G731" i="4"/>
  <c r="G723" i="4"/>
  <c r="G715" i="4"/>
  <c r="G707" i="4"/>
  <c r="G699" i="4"/>
  <c r="G691" i="4"/>
  <c r="G683" i="4"/>
  <c r="G675" i="4"/>
  <c r="J675" i="4" s="1"/>
  <c r="G667" i="4"/>
  <c r="G659" i="4"/>
  <c r="G651" i="4"/>
  <c r="G643" i="4"/>
  <c r="G635" i="4"/>
  <c r="G627" i="4"/>
  <c r="G619" i="4"/>
  <c r="G611" i="4"/>
  <c r="J611" i="4" s="1"/>
  <c r="G603" i="4"/>
  <c r="G595" i="4"/>
  <c r="G587" i="4"/>
  <c r="G579" i="4"/>
  <c r="G571" i="4"/>
  <c r="G563" i="4"/>
  <c r="J563" i="4" s="1"/>
  <c r="G555" i="4"/>
  <c r="J555" i="4" s="1"/>
  <c r="G547" i="4"/>
  <c r="J547" i="4" s="1"/>
  <c r="G539" i="4"/>
  <c r="G531" i="4"/>
  <c r="G523" i="4"/>
  <c r="G515" i="4"/>
  <c r="G507" i="4"/>
  <c r="G499" i="4"/>
  <c r="G491" i="4"/>
  <c r="J491" i="4" s="1"/>
  <c r="G483" i="4"/>
  <c r="J483" i="4" s="1"/>
  <c r="G475" i="4"/>
  <c r="G467" i="4"/>
  <c r="G690" i="4"/>
  <c r="J690" i="4" s="1"/>
  <c r="G626" i="4"/>
  <c r="J626" i="4" s="1"/>
  <c r="G562" i="4"/>
  <c r="J562" i="4" s="1"/>
  <c r="G498" i="4"/>
  <c r="J498" i="4" s="1"/>
  <c r="G450" i="4"/>
  <c r="J450" i="4" s="1"/>
  <c r="G418" i="4"/>
  <c r="J418" i="4" s="1"/>
  <c r="G388" i="4"/>
  <c r="G370" i="4"/>
  <c r="J370" i="4" s="1"/>
  <c r="G347" i="4"/>
  <c r="G324" i="4"/>
  <c r="G306" i="4"/>
  <c r="J306" i="4" s="1"/>
  <c r="G283" i="4"/>
  <c r="J283" i="4" s="1"/>
  <c r="G260" i="4"/>
  <c r="J260" i="4" s="1"/>
  <c r="G242" i="4"/>
  <c r="J242" i="4" s="1"/>
  <c r="G226" i="4"/>
  <c r="J226" i="4" s="1"/>
  <c r="G210" i="4"/>
  <c r="J210" i="4" s="1"/>
  <c r="G195" i="4"/>
  <c r="G183" i="4"/>
  <c r="G173" i="4"/>
  <c r="J173" i="4" s="1"/>
  <c r="G163" i="4"/>
  <c r="J163" i="4" s="1"/>
  <c r="G151" i="4"/>
  <c r="J151" i="4" s="1"/>
  <c r="G141" i="4"/>
  <c r="J141" i="4" s="1"/>
  <c r="G131" i="4"/>
  <c r="G122" i="4"/>
  <c r="G112" i="4"/>
  <c r="G103" i="4"/>
  <c r="G94" i="4"/>
  <c r="J94" i="4" s="1"/>
  <c r="G85" i="4"/>
  <c r="J85" i="4" s="1"/>
  <c r="G76" i="4"/>
  <c r="J76" i="4" s="1"/>
  <c r="G67" i="4"/>
  <c r="J67" i="4" s="1"/>
  <c r="G58" i="4"/>
  <c r="G48" i="4"/>
  <c r="G39" i="4"/>
  <c r="G30" i="4"/>
  <c r="G21" i="4"/>
  <c r="J21" i="4" s="1"/>
  <c r="G12" i="4"/>
  <c r="J12" i="4" s="1"/>
  <c r="G682" i="4"/>
  <c r="J682" i="4" s="1"/>
  <c r="G618" i="4"/>
  <c r="J618" i="4" s="1"/>
  <c r="G554" i="4"/>
  <c r="J554" i="4" s="1"/>
  <c r="G490" i="4"/>
  <c r="J490" i="4" s="1"/>
  <c r="G443" i="4"/>
  <c r="G411" i="4"/>
  <c r="J411" i="4" s="1"/>
  <c r="G387" i="4"/>
  <c r="G364" i="4"/>
  <c r="G346" i="4"/>
  <c r="J346" i="4" s="1"/>
  <c r="G323" i="4"/>
  <c r="J323" i="4" s="1"/>
  <c r="G300" i="4"/>
  <c r="G282" i="4"/>
  <c r="J282" i="4" s="1"/>
  <c r="G259" i="4"/>
  <c r="G238" i="4"/>
  <c r="J238" i="4" s="1"/>
  <c r="G222" i="4"/>
  <c r="J222" i="4" s="1"/>
  <c r="G206" i="4"/>
  <c r="J206" i="4" s="1"/>
  <c r="G194" i="4"/>
  <c r="J194" i="4" s="1"/>
  <c r="G182" i="4"/>
  <c r="J182" i="4" s="1"/>
  <c r="G172" i="4"/>
  <c r="G162" i="4"/>
  <c r="J162" i="4" s="1"/>
  <c r="G150" i="4"/>
  <c r="G140" i="4"/>
  <c r="J140" i="4" s="1"/>
  <c r="G130" i="4"/>
  <c r="G120" i="4"/>
  <c r="G111" i="4"/>
  <c r="J111" i="4" s="1"/>
  <c r="G102" i="4"/>
  <c r="J102" i="4" s="1"/>
  <c r="G93" i="4"/>
  <c r="G84" i="4"/>
  <c r="G75" i="4"/>
  <c r="G66" i="4"/>
  <c r="J66" i="4" s="1"/>
  <c r="G56" i="4"/>
  <c r="G47" i="4"/>
  <c r="G38" i="4"/>
  <c r="J38" i="4" s="1"/>
  <c r="G29" i="4"/>
  <c r="J29" i="4" s="1"/>
  <c r="G20" i="4"/>
  <c r="G11" i="4"/>
  <c r="G738" i="4"/>
  <c r="J738" i="4" s="1"/>
  <c r="G674" i="4"/>
  <c r="J674" i="4" s="1"/>
  <c r="G610" i="4"/>
  <c r="J610" i="4" s="1"/>
  <c r="G546" i="4"/>
  <c r="J546" i="4" s="1"/>
  <c r="G482" i="4"/>
  <c r="J482" i="4" s="1"/>
  <c r="G442" i="4"/>
  <c r="J442" i="4" s="1"/>
  <c r="G410" i="4"/>
  <c r="J410" i="4" s="1"/>
  <c r="G386" i="4"/>
  <c r="J386" i="4" s="1"/>
  <c r="G363" i="4"/>
  <c r="G340" i="4"/>
  <c r="J340" i="4" s="1"/>
  <c r="G322" i="4"/>
  <c r="G299" i="4"/>
  <c r="G276" i="4"/>
  <c r="J276" i="4" s="1"/>
  <c r="G258" i="4"/>
  <c r="J258" i="4" s="1"/>
  <c r="G236" i="4"/>
  <c r="G220" i="4"/>
  <c r="G204" i="4"/>
  <c r="G191" i="4"/>
  <c r="J191" i="4" s="1"/>
  <c r="G181" i="4"/>
  <c r="G171" i="4"/>
  <c r="G159" i="4"/>
  <c r="J159" i="4" s="1"/>
  <c r="G149" i="4"/>
  <c r="J149" i="4" s="1"/>
  <c r="G139" i="4"/>
  <c r="G128" i="4"/>
  <c r="G119" i="4"/>
  <c r="G110" i="4"/>
  <c r="J110" i="4" s="1"/>
  <c r="G101" i="4"/>
  <c r="G92" i="4"/>
  <c r="G83" i="4"/>
  <c r="J83" i="4" s="1"/>
  <c r="G74" i="4"/>
  <c r="J74" i="4" s="1"/>
  <c r="G64" i="4"/>
  <c r="G55" i="4"/>
  <c r="G46" i="4"/>
  <c r="G37" i="4"/>
  <c r="J37" i="4" s="1"/>
  <c r="G28" i="4"/>
  <c r="G19" i="4"/>
  <c r="G10" i="4"/>
  <c r="J10" i="4" s="1"/>
  <c r="G730" i="4"/>
  <c r="J730" i="4" s="1"/>
  <c r="G666" i="4"/>
  <c r="J666" i="4" s="1"/>
  <c r="G602" i="4"/>
  <c r="J602" i="4" s="1"/>
  <c r="G538" i="4"/>
  <c r="J538" i="4" s="1"/>
  <c r="G474" i="4"/>
  <c r="J474" i="4" s="1"/>
  <c r="G435" i="4"/>
  <c r="J435" i="4" s="1"/>
  <c r="G403" i="4"/>
  <c r="J403" i="4" s="1"/>
  <c r="G380" i="4"/>
  <c r="J380" i="4" s="1"/>
  <c r="G362" i="4"/>
  <c r="J362" i="4" s="1"/>
  <c r="G339" i="4"/>
  <c r="G316" i="4"/>
  <c r="G298" i="4"/>
  <c r="J298" i="4" s="1"/>
  <c r="G275" i="4"/>
  <c r="G252" i="4"/>
  <c r="J252" i="4" s="1"/>
  <c r="G235" i="4"/>
  <c r="J235" i="4" s="1"/>
  <c r="G219" i="4"/>
  <c r="J219" i="4" s="1"/>
  <c r="G203" i="4"/>
  <c r="J203" i="4" s="1"/>
  <c r="G190" i="4"/>
  <c r="G180" i="4"/>
  <c r="G170" i="4"/>
  <c r="J170" i="4" s="1"/>
  <c r="G158" i="4"/>
  <c r="G148" i="4"/>
  <c r="J148" i="4" s="1"/>
  <c r="G138" i="4"/>
  <c r="J138" i="4" s="1"/>
  <c r="G127" i="4"/>
  <c r="J127" i="4" s="1"/>
  <c r="G118" i="4"/>
  <c r="J118" i="4" s="1"/>
  <c r="G109" i="4"/>
  <c r="G100" i="4"/>
  <c r="G91" i="4"/>
  <c r="G82" i="4"/>
  <c r="J82" i="4" s="1"/>
  <c r="G72" i="4"/>
  <c r="J72" i="4" s="1"/>
  <c r="G63" i="4"/>
  <c r="J63" i="4" s="1"/>
  <c r="G54" i="4"/>
  <c r="J54" i="4" s="1"/>
  <c r="G45" i="4"/>
  <c r="J45" i="4" s="1"/>
  <c r="G36" i="4"/>
  <c r="G27" i="4"/>
  <c r="G18" i="4"/>
  <c r="J18" i="4" s="1"/>
  <c r="G722" i="4"/>
  <c r="J722" i="4" s="1"/>
  <c r="G658" i="4"/>
  <c r="J658" i="4" s="1"/>
  <c r="G594" i="4"/>
  <c r="J594" i="4" s="1"/>
  <c r="G530" i="4"/>
  <c r="J530" i="4" s="1"/>
  <c r="G466" i="4"/>
  <c r="J466" i="4" s="1"/>
  <c r="G434" i="4"/>
  <c r="J434" i="4" s="1"/>
  <c r="G402" i="4"/>
  <c r="J402" i="4" s="1"/>
  <c r="G379" i="4"/>
  <c r="G356" i="4"/>
  <c r="G338" i="4"/>
  <c r="J338" i="4" s="1"/>
  <c r="G315" i="4"/>
  <c r="J315" i="4" s="1"/>
  <c r="G292" i="4"/>
  <c r="J292" i="4" s="1"/>
  <c r="G274" i="4"/>
  <c r="J274" i="4" s="1"/>
  <c r="G251" i="4"/>
  <c r="G234" i="4"/>
  <c r="J234" i="4" s="1"/>
  <c r="G218" i="4"/>
  <c r="J218" i="4" s="1"/>
  <c r="G202" i="4"/>
  <c r="J202" i="4" s="1"/>
  <c r="G189" i="4"/>
  <c r="J189" i="4" s="1"/>
  <c r="G179" i="4"/>
  <c r="J179" i="4" s="1"/>
  <c r="G167" i="4"/>
  <c r="J167" i="4" s="1"/>
  <c r="G157" i="4"/>
  <c r="J157" i="4" s="1"/>
  <c r="G147" i="4"/>
  <c r="G135" i="4"/>
  <c r="G126" i="4"/>
  <c r="G117" i="4"/>
  <c r="G108" i="4"/>
  <c r="J108" i="4" s="1"/>
  <c r="G99" i="4"/>
  <c r="J99" i="4" s="1"/>
  <c r="G90" i="4"/>
  <c r="J90" i="4" s="1"/>
  <c r="G80" i="4"/>
  <c r="J80" i="4" s="1"/>
  <c r="G71" i="4"/>
  <c r="G62" i="4"/>
  <c r="G53" i="4"/>
  <c r="G44" i="4"/>
  <c r="G35" i="4"/>
  <c r="J35" i="4" s="1"/>
  <c r="G26" i="4"/>
  <c r="J26" i="4" s="1"/>
  <c r="G16" i="4"/>
  <c r="J16" i="4" s="1"/>
  <c r="G714" i="4"/>
  <c r="J714" i="4" s="1"/>
  <c r="G650" i="4"/>
  <c r="J650" i="4" s="1"/>
  <c r="G586" i="4"/>
  <c r="J586" i="4" s="1"/>
  <c r="G522" i="4"/>
  <c r="J522" i="4" s="1"/>
  <c r="G459" i="4"/>
  <c r="G427" i="4"/>
  <c r="J427" i="4" s="1"/>
  <c r="G396" i="4"/>
  <c r="J396" i="4" s="1"/>
  <c r="G378" i="4"/>
  <c r="J378" i="4" s="1"/>
  <c r="G355" i="4"/>
  <c r="J355" i="4" s="1"/>
  <c r="G332" i="4"/>
  <c r="G314" i="4"/>
  <c r="G291" i="4"/>
  <c r="G268" i="4"/>
  <c r="G250" i="4"/>
  <c r="G230" i="4"/>
  <c r="J230" i="4" s="1"/>
  <c r="G214" i="4"/>
  <c r="J214" i="4" s="1"/>
  <c r="G198" i="4"/>
  <c r="J198" i="4" s="1"/>
  <c r="G188" i="4"/>
  <c r="G178" i="4"/>
  <c r="J178" i="4" s="1"/>
  <c r="G166" i="4"/>
  <c r="G156" i="4"/>
  <c r="G146" i="4"/>
  <c r="J146" i="4" s="1"/>
  <c r="G134" i="4"/>
  <c r="J134" i="4" s="1"/>
  <c r="G125" i="4"/>
  <c r="J125" i="4" s="1"/>
  <c r="G116" i="4"/>
  <c r="J116" i="4" s="1"/>
  <c r="G107" i="4"/>
  <c r="G98" i="4"/>
  <c r="J98" i="4" s="1"/>
  <c r="G88" i="4"/>
  <c r="G79" i="4"/>
  <c r="G70" i="4"/>
  <c r="J70" i="4" s="1"/>
  <c r="G61" i="4"/>
  <c r="J61" i="4" s="1"/>
  <c r="G52" i="4"/>
  <c r="J52" i="4" s="1"/>
  <c r="G43" i="4"/>
  <c r="J43" i="4" s="1"/>
  <c r="G34" i="4"/>
  <c r="J34" i="4" s="1"/>
  <c r="G24" i="4"/>
  <c r="G15" i="4"/>
  <c r="G706" i="4"/>
  <c r="J706" i="4" s="1"/>
  <c r="G642" i="4"/>
  <c r="J642" i="4" s="1"/>
  <c r="G578" i="4"/>
  <c r="J578" i="4" s="1"/>
  <c r="G514" i="4"/>
  <c r="J514" i="4" s="1"/>
  <c r="G458" i="4"/>
  <c r="J458" i="4" s="1"/>
  <c r="G426" i="4"/>
  <c r="J426" i="4" s="1"/>
  <c r="G395" i="4"/>
  <c r="J395" i="4" s="1"/>
  <c r="G372" i="4"/>
  <c r="J372" i="4" s="1"/>
  <c r="G354" i="4"/>
  <c r="J354" i="4" s="1"/>
  <c r="G331" i="4"/>
  <c r="G308" i="4"/>
  <c r="J308" i="4" s="1"/>
  <c r="G290" i="4"/>
  <c r="J290" i="4" s="1"/>
  <c r="G267" i="4"/>
  <c r="J267" i="4" s="1"/>
  <c r="G244" i="4"/>
  <c r="G228" i="4"/>
  <c r="G212" i="4"/>
  <c r="G197" i="4"/>
  <c r="G187" i="4"/>
  <c r="G175" i="4"/>
  <c r="J175" i="4" s="1"/>
  <c r="G165" i="4"/>
  <c r="G155" i="4"/>
  <c r="J155" i="4" s="1"/>
  <c r="G143" i="4"/>
  <c r="G133" i="4"/>
  <c r="G124" i="4"/>
  <c r="G115" i="4"/>
  <c r="J115" i="4" s="1"/>
  <c r="G106" i="4"/>
  <c r="J106" i="4" s="1"/>
  <c r="G96" i="4"/>
  <c r="G87" i="4"/>
  <c r="J87" i="4" s="1"/>
  <c r="G78" i="4"/>
  <c r="J78" i="4" s="1"/>
  <c r="G69" i="4"/>
  <c r="G60" i="4"/>
  <c r="G51" i="4"/>
  <c r="J51" i="4" s="1"/>
  <c r="G42" i="4"/>
  <c r="J42" i="4" s="1"/>
  <c r="G32" i="4"/>
  <c r="G23" i="4"/>
  <c r="G14" i="4"/>
  <c r="J14" i="4" s="1"/>
  <c r="G419" i="4"/>
  <c r="J419" i="4" s="1"/>
  <c r="G243" i="4"/>
  <c r="G142" i="4"/>
  <c r="G68" i="4"/>
  <c r="G77" i="4"/>
  <c r="G394" i="4"/>
  <c r="J394" i="4" s="1"/>
  <c r="G227" i="4"/>
  <c r="J227" i="4" s="1"/>
  <c r="G132" i="4"/>
  <c r="J132" i="4" s="1"/>
  <c r="G59" i="4"/>
  <c r="J59" i="4" s="1"/>
  <c r="G451" i="4"/>
  <c r="G371" i="4"/>
  <c r="J371" i="4" s="1"/>
  <c r="G211" i="4"/>
  <c r="J211" i="4" s="1"/>
  <c r="G123" i="4"/>
  <c r="J123" i="4" s="1"/>
  <c r="G50" i="4"/>
  <c r="J50" i="4" s="1"/>
  <c r="G698" i="4"/>
  <c r="G348" i="4"/>
  <c r="J348" i="4" s="1"/>
  <c r="G196" i="4"/>
  <c r="J196" i="4" s="1"/>
  <c r="G114" i="4"/>
  <c r="J114" i="4" s="1"/>
  <c r="G40" i="4"/>
  <c r="J40" i="4" s="1"/>
  <c r="G634" i="4"/>
  <c r="G330" i="4"/>
  <c r="J330" i="4" s="1"/>
  <c r="G186" i="4"/>
  <c r="G104" i="4"/>
  <c r="J104" i="4" s="1"/>
  <c r="G31" i="4"/>
  <c r="J31" i="4" s="1"/>
  <c r="G570" i="4"/>
  <c r="J570" i="4" s="1"/>
  <c r="G307" i="4"/>
  <c r="J307" i="4" s="1"/>
  <c r="G174" i="4"/>
  <c r="J174" i="4" s="1"/>
  <c r="G95" i="4"/>
  <c r="J95" i="4" s="1"/>
  <c r="G22" i="4"/>
  <c r="J22" i="4" s="1"/>
  <c r="G266" i="4"/>
  <c r="J266" i="4" s="1"/>
  <c r="G506" i="4"/>
  <c r="G284" i="4"/>
  <c r="J284" i="4" s="1"/>
  <c r="G164" i="4"/>
  <c r="J164" i="4" s="1"/>
  <c r="G86" i="4"/>
  <c r="J86" i="4" s="1"/>
  <c r="G13" i="4"/>
  <c r="J13" i="4" s="1"/>
  <c r="G154" i="4"/>
  <c r="J154" i="4" s="1"/>
  <c r="H734" i="4"/>
  <c r="H726" i="4"/>
  <c r="H718" i="4"/>
  <c r="H710" i="4"/>
  <c r="H702" i="4"/>
  <c r="H694" i="4"/>
  <c r="H686" i="4"/>
  <c r="H678" i="4"/>
  <c r="H670" i="4"/>
  <c r="H662" i="4"/>
  <c r="H654" i="4"/>
  <c r="H646" i="4"/>
  <c r="H638" i="4"/>
  <c r="H630" i="4"/>
  <c r="H622" i="4"/>
  <c r="H614" i="4"/>
  <c r="H606" i="4"/>
  <c r="H598" i="4"/>
  <c r="H590" i="4"/>
  <c r="H582" i="4"/>
  <c r="H574" i="4"/>
  <c r="H566" i="4"/>
  <c r="H558" i="4"/>
  <c r="H550" i="4"/>
  <c r="H542" i="4"/>
  <c r="H534" i="4"/>
  <c r="H526" i="4"/>
  <c r="H518" i="4"/>
  <c r="H510" i="4"/>
  <c r="H502" i="4"/>
  <c r="H494" i="4"/>
  <c r="H486" i="4"/>
  <c r="H478" i="4"/>
  <c r="H470" i="4"/>
  <c r="H462" i="4"/>
  <c r="H454" i="4"/>
  <c r="H446" i="4"/>
  <c r="H438" i="4"/>
  <c r="H430" i="4"/>
  <c r="H422" i="4"/>
  <c r="H414" i="4"/>
  <c r="H406" i="4"/>
  <c r="H398" i="4"/>
  <c r="H390" i="4"/>
  <c r="H382" i="4"/>
  <c r="H374" i="4"/>
  <c r="H366" i="4"/>
  <c r="H358" i="4"/>
  <c r="H350" i="4"/>
  <c r="H342" i="4"/>
  <c r="H334" i="4"/>
  <c r="H326" i="4"/>
  <c r="H318" i="4"/>
  <c r="H310" i="4"/>
  <c r="H302" i="4"/>
  <c r="H294" i="4"/>
  <c r="H286" i="4"/>
  <c r="H278" i="4"/>
  <c r="H270" i="4"/>
  <c r="H262" i="4"/>
  <c r="H254" i="4"/>
  <c r="H246" i="4"/>
  <c r="H238" i="4"/>
  <c r="H230" i="4"/>
  <c r="H222" i="4"/>
  <c r="H214" i="4"/>
  <c r="H206" i="4"/>
  <c r="H198" i="4"/>
  <c r="H190" i="4"/>
  <c r="H182" i="4"/>
  <c r="H174" i="4"/>
  <c r="H166" i="4"/>
  <c r="H158" i="4"/>
  <c r="H150" i="4"/>
  <c r="H142" i="4"/>
  <c r="H134" i="4"/>
  <c r="H126" i="4"/>
  <c r="H118" i="4"/>
  <c r="H110" i="4"/>
  <c r="H102" i="4"/>
  <c r="H94" i="4"/>
  <c r="H86" i="4"/>
  <c r="H78" i="4"/>
  <c r="H70" i="4"/>
  <c r="H62" i="4"/>
  <c r="H54" i="4"/>
  <c r="H46" i="4"/>
  <c r="H9" i="4"/>
  <c r="H733" i="4"/>
  <c r="H725" i="4"/>
  <c r="H717" i="4"/>
  <c r="K717" i="4" s="1"/>
  <c r="H709" i="4"/>
  <c r="K709" i="4" s="1"/>
  <c r="H701" i="4"/>
  <c r="K701" i="4" s="1"/>
  <c r="H693" i="4"/>
  <c r="H685" i="4"/>
  <c r="K685" i="4" s="1"/>
  <c r="H677" i="4"/>
  <c r="K677" i="4" s="1"/>
  <c r="H669" i="4"/>
  <c r="H661" i="4"/>
  <c r="H653" i="4"/>
  <c r="K653" i="4" s="1"/>
  <c r="H645" i="4"/>
  <c r="K645" i="4" s="1"/>
  <c r="H637" i="4"/>
  <c r="K637" i="4" s="1"/>
  <c r="H629" i="4"/>
  <c r="H621" i="4"/>
  <c r="K621" i="4" s="1"/>
  <c r="H613" i="4"/>
  <c r="K613" i="4" s="1"/>
  <c r="H605" i="4"/>
  <c r="H597" i="4"/>
  <c r="H589" i="4"/>
  <c r="K589" i="4" s="1"/>
  <c r="H581" i="4"/>
  <c r="K581" i="4" s="1"/>
  <c r="H573" i="4"/>
  <c r="K573" i="4" s="1"/>
  <c r="H565" i="4"/>
  <c r="H557" i="4"/>
  <c r="K557" i="4" s="1"/>
  <c r="H549" i="4"/>
  <c r="K549" i="4" s="1"/>
  <c r="H541" i="4"/>
  <c r="H533" i="4"/>
  <c r="H525" i="4"/>
  <c r="K525" i="4" s="1"/>
  <c r="H517" i="4"/>
  <c r="K517" i="4" s="1"/>
  <c r="H509" i="4"/>
  <c r="K509" i="4" s="1"/>
  <c r="H501" i="4"/>
  <c r="H493" i="4"/>
  <c r="K493" i="4" s="1"/>
  <c r="H485" i="4"/>
  <c r="K485" i="4" s="1"/>
  <c r="H477" i="4"/>
  <c r="H469" i="4"/>
  <c r="H461" i="4"/>
  <c r="K461" i="4" s="1"/>
  <c r="H453" i="4"/>
  <c r="K453" i="4" s="1"/>
  <c r="H445" i="4"/>
  <c r="K445" i="4" s="1"/>
  <c r="H437" i="4"/>
  <c r="H429" i="4"/>
  <c r="K429" i="4" s="1"/>
  <c r="H421" i="4"/>
  <c r="K421" i="4" s="1"/>
  <c r="H413" i="4"/>
  <c r="H405" i="4"/>
  <c r="H397" i="4"/>
  <c r="K397" i="4" s="1"/>
  <c r="H389" i="4"/>
  <c r="K389" i="4" s="1"/>
  <c r="H381" i="4"/>
  <c r="K381" i="4" s="1"/>
  <c r="H373" i="4"/>
  <c r="H365" i="4"/>
  <c r="K365" i="4" s="1"/>
  <c r="H357" i="4"/>
  <c r="K357" i="4" s="1"/>
  <c r="H349" i="4"/>
  <c r="H341" i="4"/>
  <c r="H333" i="4"/>
  <c r="K333" i="4" s="1"/>
  <c r="H325" i="4"/>
  <c r="K325" i="4" s="1"/>
  <c r="H317" i="4"/>
  <c r="K317" i="4" s="1"/>
  <c r="H309" i="4"/>
  <c r="H301" i="4"/>
  <c r="K301" i="4" s="1"/>
  <c r="H293" i="4"/>
  <c r="K293" i="4" s="1"/>
  <c r="H285" i="4"/>
  <c r="H277" i="4"/>
  <c r="H269" i="4"/>
  <c r="K269" i="4" s="1"/>
  <c r="H261" i="4"/>
  <c r="K261" i="4" s="1"/>
  <c r="H253" i="4"/>
  <c r="K253" i="4" s="1"/>
  <c r="H245" i="4"/>
  <c r="H237" i="4"/>
  <c r="K237" i="4" s="1"/>
  <c r="H229" i="4"/>
  <c r="K229" i="4" s="1"/>
  <c r="H221" i="4"/>
  <c r="H213" i="4"/>
  <c r="H205" i="4"/>
  <c r="K205" i="4" s="1"/>
  <c r="H197" i="4"/>
  <c r="K197" i="4" s="1"/>
  <c r="H189" i="4"/>
  <c r="K189" i="4" s="1"/>
  <c r="H181" i="4"/>
  <c r="H173" i="4"/>
  <c r="K173" i="4" s="1"/>
  <c r="H165" i="4"/>
  <c r="K165" i="4" s="1"/>
  <c r="H157" i="4"/>
  <c r="H149" i="4"/>
  <c r="H141" i="4"/>
  <c r="K141" i="4" s="1"/>
  <c r="H133" i="4"/>
  <c r="K133" i="4" s="1"/>
  <c r="H125" i="4"/>
  <c r="K125" i="4" s="1"/>
  <c r="H117" i="4"/>
  <c r="H109" i="4"/>
  <c r="K109" i="4" s="1"/>
  <c r="H101" i="4"/>
  <c r="K101" i="4" s="1"/>
  <c r="H93" i="4"/>
  <c r="H85" i="4"/>
  <c r="H77" i="4"/>
  <c r="K77" i="4" s="1"/>
  <c r="H69" i="4"/>
  <c r="K69" i="4" s="1"/>
  <c r="H61" i="4"/>
  <c r="K61" i="4" s="1"/>
  <c r="H53" i="4"/>
  <c r="H45" i="4"/>
  <c r="K45" i="4" s="1"/>
  <c r="H732" i="4"/>
  <c r="K732" i="4" s="1"/>
  <c r="H724" i="4"/>
  <c r="H716" i="4"/>
  <c r="H708" i="4"/>
  <c r="H700" i="4"/>
  <c r="K700" i="4" s="1"/>
  <c r="H692" i="4"/>
  <c r="K692" i="4" s="1"/>
  <c r="H684" i="4"/>
  <c r="H676" i="4"/>
  <c r="H668" i="4"/>
  <c r="K668" i="4" s="1"/>
  <c r="H660" i="4"/>
  <c r="H652" i="4"/>
  <c r="H644" i="4"/>
  <c r="H636" i="4"/>
  <c r="K636" i="4" s="1"/>
  <c r="H628" i="4"/>
  <c r="K628" i="4" s="1"/>
  <c r="H620" i="4"/>
  <c r="H612" i="4"/>
  <c r="H604" i="4"/>
  <c r="K604" i="4" s="1"/>
  <c r="H596" i="4"/>
  <c r="H588" i="4"/>
  <c r="H580" i="4"/>
  <c r="H572" i="4"/>
  <c r="K572" i="4" s="1"/>
  <c r="H564" i="4"/>
  <c r="K564" i="4" s="1"/>
  <c r="H556" i="4"/>
  <c r="H548" i="4"/>
  <c r="H540" i="4"/>
  <c r="K540" i="4" s="1"/>
  <c r="H532" i="4"/>
  <c r="H524" i="4"/>
  <c r="H516" i="4"/>
  <c r="H508" i="4"/>
  <c r="K508" i="4" s="1"/>
  <c r="H500" i="4"/>
  <c r="K500" i="4" s="1"/>
  <c r="H492" i="4"/>
  <c r="H484" i="4"/>
  <c r="H476" i="4"/>
  <c r="K476" i="4" s="1"/>
  <c r="H468" i="4"/>
  <c r="H460" i="4"/>
  <c r="H452" i="4"/>
  <c r="H444" i="4"/>
  <c r="K444" i="4" s="1"/>
  <c r="H436" i="4"/>
  <c r="K436" i="4" s="1"/>
  <c r="H428" i="4"/>
  <c r="H420" i="4"/>
  <c r="H412" i="4"/>
  <c r="K412" i="4" s="1"/>
  <c r="H404" i="4"/>
  <c r="H396" i="4"/>
  <c r="H388" i="4"/>
  <c r="H380" i="4"/>
  <c r="K380" i="4" s="1"/>
  <c r="H372" i="4"/>
  <c r="K372" i="4" s="1"/>
  <c r="H364" i="4"/>
  <c r="H356" i="4"/>
  <c r="H348" i="4"/>
  <c r="K348" i="4" s="1"/>
  <c r="H340" i="4"/>
  <c r="H332" i="4"/>
  <c r="H324" i="4"/>
  <c r="H316" i="4"/>
  <c r="K316" i="4" s="1"/>
  <c r="H308" i="4"/>
  <c r="K308" i="4" s="1"/>
  <c r="H300" i="4"/>
  <c r="H292" i="4"/>
  <c r="H284" i="4"/>
  <c r="K284" i="4" s="1"/>
  <c r="H276" i="4"/>
  <c r="H268" i="4"/>
  <c r="H260" i="4"/>
  <c r="H252" i="4"/>
  <c r="K252" i="4" s="1"/>
  <c r="H244" i="4"/>
  <c r="K244" i="4" s="1"/>
  <c r="H236" i="4"/>
  <c r="H228" i="4"/>
  <c r="H220" i="4"/>
  <c r="K220" i="4" s="1"/>
  <c r="H212" i="4"/>
  <c r="H204" i="4"/>
  <c r="H196" i="4"/>
  <c r="H188" i="4"/>
  <c r="K188" i="4" s="1"/>
  <c r="H180" i="4"/>
  <c r="K180" i="4" s="1"/>
  <c r="H172" i="4"/>
  <c r="H164" i="4"/>
  <c r="H156" i="4"/>
  <c r="K156" i="4" s="1"/>
  <c r="H148" i="4"/>
  <c r="H140" i="4"/>
  <c r="H132" i="4"/>
  <c r="H124" i="4"/>
  <c r="K124" i="4" s="1"/>
  <c r="H116" i="4"/>
  <c r="K116" i="4" s="1"/>
  <c r="H108" i="4"/>
  <c r="H100" i="4"/>
  <c r="H92" i="4"/>
  <c r="K92" i="4" s="1"/>
  <c r="H84" i="4"/>
  <c r="H76" i="4"/>
  <c r="H68" i="4"/>
  <c r="H60" i="4"/>
  <c r="H52" i="4"/>
  <c r="K52" i="4" s="1"/>
  <c r="H44" i="4"/>
  <c r="H36" i="4"/>
  <c r="H28" i="4"/>
  <c r="H20" i="4"/>
  <c r="H731" i="4"/>
  <c r="H723" i="4"/>
  <c r="H715" i="4"/>
  <c r="K715" i="4" s="1"/>
  <c r="H707" i="4"/>
  <c r="K707" i="4" s="1"/>
  <c r="H699" i="4"/>
  <c r="H691" i="4"/>
  <c r="H683" i="4"/>
  <c r="H675" i="4"/>
  <c r="K675" i="4" s="1"/>
  <c r="H667" i="4"/>
  <c r="H659" i="4"/>
  <c r="H651" i="4"/>
  <c r="K651" i="4" s="1"/>
  <c r="H643" i="4"/>
  <c r="K643" i="4" s="1"/>
  <c r="H635" i="4"/>
  <c r="H627" i="4"/>
  <c r="H619" i="4"/>
  <c r="H611" i="4"/>
  <c r="K611" i="4" s="1"/>
  <c r="H603" i="4"/>
  <c r="H595" i="4"/>
  <c r="H587" i="4"/>
  <c r="K587" i="4" s="1"/>
  <c r="H579" i="4"/>
  <c r="K579" i="4" s="1"/>
  <c r="H571" i="4"/>
  <c r="H563" i="4"/>
  <c r="H555" i="4"/>
  <c r="H547" i="4"/>
  <c r="K547" i="4" s="1"/>
  <c r="H539" i="4"/>
  <c r="H531" i="4"/>
  <c r="H523" i="4"/>
  <c r="K523" i="4" s="1"/>
  <c r="H515" i="4"/>
  <c r="K515" i="4" s="1"/>
  <c r="H507" i="4"/>
  <c r="H499" i="4"/>
  <c r="H491" i="4"/>
  <c r="H483" i="4"/>
  <c r="K483" i="4" s="1"/>
  <c r="H475" i="4"/>
  <c r="H467" i="4"/>
  <c r="H459" i="4"/>
  <c r="K459" i="4" s="1"/>
  <c r="H451" i="4"/>
  <c r="K451" i="4" s="1"/>
  <c r="H443" i="4"/>
  <c r="H435" i="4"/>
  <c r="H427" i="4"/>
  <c r="H419" i="4"/>
  <c r="K419" i="4" s="1"/>
  <c r="H411" i="4"/>
  <c r="H403" i="4"/>
  <c r="H395" i="4"/>
  <c r="K395" i="4" s="1"/>
  <c r="H387" i="4"/>
  <c r="K387" i="4" s="1"/>
  <c r="H379" i="4"/>
  <c r="H371" i="4"/>
  <c r="H363" i="4"/>
  <c r="H355" i="4"/>
  <c r="K355" i="4" s="1"/>
  <c r="H347" i="4"/>
  <c r="H339" i="4"/>
  <c r="H331" i="4"/>
  <c r="K331" i="4" s="1"/>
  <c r="H323" i="4"/>
  <c r="K323" i="4" s="1"/>
  <c r="H315" i="4"/>
  <c r="H307" i="4"/>
  <c r="H299" i="4"/>
  <c r="H291" i="4"/>
  <c r="K291" i="4" s="1"/>
  <c r="H283" i="4"/>
  <c r="H275" i="4"/>
  <c r="H267" i="4"/>
  <c r="K267" i="4" s="1"/>
  <c r="H259" i="4"/>
  <c r="K259" i="4" s="1"/>
  <c r="H251" i="4"/>
  <c r="H243" i="4"/>
  <c r="H235" i="4"/>
  <c r="H227" i="4"/>
  <c r="K227" i="4" s="1"/>
  <c r="H219" i="4"/>
  <c r="H211" i="4"/>
  <c r="H203" i="4"/>
  <c r="K203" i="4" s="1"/>
  <c r="H195" i="4"/>
  <c r="K195" i="4" s="1"/>
  <c r="H187" i="4"/>
  <c r="H179" i="4"/>
  <c r="H171" i="4"/>
  <c r="H163" i="4"/>
  <c r="K163" i="4" s="1"/>
  <c r="H155" i="4"/>
  <c r="H147" i="4"/>
  <c r="H139" i="4"/>
  <c r="K139" i="4" s="1"/>
  <c r="H131" i="4"/>
  <c r="K131" i="4" s="1"/>
  <c r="H123" i="4"/>
  <c r="H115" i="4"/>
  <c r="H107" i="4"/>
  <c r="H99" i="4"/>
  <c r="K99" i="4" s="1"/>
  <c r="H91" i="4"/>
  <c r="H83" i="4"/>
  <c r="H75" i="4"/>
  <c r="K75" i="4" s="1"/>
  <c r="H67" i="4"/>
  <c r="K67" i="4" s="1"/>
  <c r="H738" i="4"/>
  <c r="H730" i="4"/>
  <c r="H722" i="4"/>
  <c r="H714" i="4"/>
  <c r="K714" i="4" s="1"/>
  <c r="H706" i="4"/>
  <c r="H698" i="4"/>
  <c r="H690" i="4"/>
  <c r="K690" i="4" s="1"/>
  <c r="H682" i="4"/>
  <c r="K682" i="4" s="1"/>
  <c r="H674" i="4"/>
  <c r="H666" i="4"/>
  <c r="H658" i="4"/>
  <c r="H650" i="4"/>
  <c r="K650" i="4" s="1"/>
  <c r="H642" i="4"/>
  <c r="H634" i="4"/>
  <c r="H626" i="4"/>
  <c r="K626" i="4" s="1"/>
  <c r="H618" i="4"/>
  <c r="K618" i="4" s="1"/>
  <c r="H610" i="4"/>
  <c r="H602" i="4"/>
  <c r="H594" i="4"/>
  <c r="H586" i="4"/>
  <c r="K586" i="4" s="1"/>
  <c r="H578" i="4"/>
  <c r="H570" i="4"/>
  <c r="H562" i="4"/>
  <c r="K562" i="4" s="1"/>
  <c r="H554" i="4"/>
  <c r="K554" i="4" s="1"/>
  <c r="H546" i="4"/>
  <c r="H538" i="4"/>
  <c r="H530" i="4"/>
  <c r="H522" i="4"/>
  <c r="K522" i="4" s="1"/>
  <c r="H514" i="4"/>
  <c r="H506" i="4"/>
  <c r="H498" i="4"/>
  <c r="K498" i="4" s="1"/>
  <c r="H490" i="4"/>
  <c r="K490" i="4" s="1"/>
  <c r="H482" i="4"/>
  <c r="H474" i="4"/>
  <c r="H466" i="4"/>
  <c r="H458" i="4"/>
  <c r="K458" i="4" s="1"/>
  <c r="H450" i="4"/>
  <c r="H442" i="4"/>
  <c r="H434" i="4"/>
  <c r="K434" i="4" s="1"/>
  <c r="H426" i="4"/>
  <c r="K426" i="4" s="1"/>
  <c r="H418" i="4"/>
  <c r="H410" i="4"/>
  <c r="H402" i="4"/>
  <c r="H394" i="4"/>
  <c r="K394" i="4" s="1"/>
  <c r="H386" i="4"/>
  <c r="H378" i="4"/>
  <c r="H370" i="4"/>
  <c r="K370" i="4" s="1"/>
  <c r="H362" i="4"/>
  <c r="K362" i="4" s="1"/>
  <c r="H354" i="4"/>
  <c r="H346" i="4"/>
  <c r="H338" i="4"/>
  <c r="H330" i="4"/>
  <c r="K330" i="4" s="1"/>
  <c r="H322" i="4"/>
  <c r="H314" i="4"/>
  <c r="H306" i="4"/>
  <c r="K306" i="4" s="1"/>
  <c r="H298" i="4"/>
  <c r="K298" i="4" s="1"/>
  <c r="H290" i="4"/>
  <c r="H282" i="4"/>
  <c r="H274" i="4"/>
  <c r="H266" i="4"/>
  <c r="K266" i="4" s="1"/>
  <c r="H258" i="4"/>
  <c r="H250" i="4"/>
  <c r="H242" i="4"/>
  <c r="K242" i="4" s="1"/>
  <c r="H234" i="4"/>
  <c r="K234" i="4" s="1"/>
  <c r="H226" i="4"/>
  <c r="H218" i="4"/>
  <c r="H210" i="4"/>
  <c r="H202" i="4"/>
  <c r="K202" i="4" s="1"/>
  <c r="H194" i="4"/>
  <c r="H186" i="4"/>
  <c r="H178" i="4"/>
  <c r="K178" i="4" s="1"/>
  <c r="H170" i="4"/>
  <c r="K170" i="4" s="1"/>
  <c r="H162" i="4"/>
  <c r="H154" i="4"/>
  <c r="H146" i="4"/>
  <c r="H138" i="4"/>
  <c r="H130" i="4"/>
  <c r="H122" i="4"/>
  <c r="K122" i="4" s="1"/>
  <c r="H114" i="4"/>
  <c r="K114" i="4" s="1"/>
  <c r="H106" i="4"/>
  <c r="K106" i="4" s="1"/>
  <c r="H98" i="4"/>
  <c r="H90" i="4"/>
  <c r="H82" i="4"/>
  <c r="H74" i="4"/>
  <c r="H66" i="4"/>
  <c r="H737" i="4"/>
  <c r="K737" i="4" s="1"/>
  <c r="H729" i="4"/>
  <c r="K729" i="4" s="1"/>
  <c r="H721" i="4"/>
  <c r="K721" i="4" s="1"/>
  <c r="H713" i="4"/>
  <c r="H705" i="4"/>
  <c r="K705" i="4" s="1"/>
  <c r="H697" i="4"/>
  <c r="H689" i="4"/>
  <c r="H681" i="4"/>
  <c r="H673" i="4"/>
  <c r="H665" i="4"/>
  <c r="K665" i="4" s="1"/>
  <c r="H657" i="4"/>
  <c r="K657" i="4" s="1"/>
  <c r="H649" i="4"/>
  <c r="H641" i="4"/>
  <c r="H633" i="4"/>
  <c r="H625" i="4"/>
  <c r="H617" i="4"/>
  <c r="H609" i="4"/>
  <c r="H601" i="4"/>
  <c r="K601" i="4" s="1"/>
  <c r="H593" i="4"/>
  <c r="K593" i="4" s="1"/>
  <c r="H585" i="4"/>
  <c r="H577" i="4"/>
  <c r="H569" i="4"/>
  <c r="K569" i="4" s="1"/>
  <c r="H561" i="4"/>
  <c r="H553" i="4"/>
  <c r="H545" i="4"/>
  <c r="H537" i="4"/>
  <c r="K537" i="4" s="1"/>
  <c r="H529" i="4"/>
  <c r="H521" i="4"/>
  <c r="H513" i="4"/>
  <c r="H505" i="4"/>
  <c r="H497" i="4"/>
  <c r="H489" i="4"/>
  <c r="H481" i="4"/>
  <c r="K481" i="4" s="1"/>
  <c r="H473" i="4"/>
  <c r="H465" i="4"/>
  <c r="K465" i="4" s="1"/>
  <c r="H457" i="4"/>
  <c r="H449" i="4"/>
  <c r="K449" i="4" s="1"/>
  <c r="H441" i="4"/>
  <c r="H433" i="4"/>
  <c r="H425" i="4"/>
  <c r="H417" i="4"/>
  <c r="H409" i="4"/>
  <c r="H401" i="4"/>
  <c r="K401" i="4" s="1"/>
  <c r="H393" i="4"/>
  <c r="H385" i="4"/>
  <c r="H377" i="4"/>
  <c r="H369" i="4"/>
  <c r="H361" i="4"/>
  <c r="H353" i="4"/>
  <c r="H345" i="4"/>
  <c r="K345" i="4" s="1"/>
  <c r="H337" i="4"/>
  <c r="K337" i="4" s="1"/>
  <c r="H329" i="4"/>
  <c r="H321" i="4"/>
  <c r="H313" i="4"/>
  <c r="K313" i="4" s="1"/>
  <c r="H305" i="4"/>
  <c r="H297" i="4"/>
  <c r="H289" i="4"/>
  <c r="H281" i="4"/>
  <c r="K281" i="4" s="1"/>
  <c r="H273" i="4"/>
  <c r="K273" i="4" s="1"/>
  <c r="H265" i="4"/>
  <c r="H257" i="4"/>
  <c r="H249" i="4"/>
  <c r="K249" i="4" s="1"/>
  <c r="H241" i="4"/>
  <c r="K241" i="4" s="1"/>
  <c r="H233" i="4"/>
  <c r="H225" i="4"/>
  <c r="K225" i="4" s="1"/>
  <c r="H217" i="4"/>
  <c r="K217" i="4" s="1"/>
  <c r="H209" i="4"/>
  <c r="K209" i="4" s="1"/>
  <c r="H201" i="4"/>
  <c r="H193" i="4"/>
  <c r="K193" i="4" s="1"/>
  <c r="H185" i="4"/>
  <c r="H177" i="4"/>
  <c r="H169" i="4"/>
  <c r="H161" i="4"/>
  <c r="H153" i="4"/>
  <c r="K153" i="4" s="1"/>
  <c r="H145" i="4"/>
  <c r="K145" i="4" s="1"/>
  <c r="H735" i="4"/>
  <c r="K735" i="4" s="1"/>
  <c r="H727" i="4"/>
  <c r="K727" i="4" s="1"/>
  <c r="H719" i="4"/>
  <c r="K719" i="4" s="1"/>
  <c r="H711" i="4"/>
  <c r="K711" i="4" s="1"/>
  <c r="H703" i="4"/>
  <c r="H695" i="4"/>
  <c r="K695" i="4" s="1"/>
  <c r="H687" i="4"/>
  <c r="K687" i="4" s="1"/>
  <c r="H679" i="4"/>
  <c r="K679" i="4" s="1"/>
  <c r="H671" i="4"/>
  <c r="K671" i="4" s="1"/>
  <c r="H663" i="4"/>
  <c r="K663" i="4" s="1"/>
  <c r="H655" i="4"/>
  <c r="K655" i="4" s="1"/>
  <c r="H647" i="4"/>
  <c r="K647" i="4" s="1"/>
  <c r="H639" i="4"/>
  <c r="H631" i="4"/>
  <c r="K631" i="4" s="1"/>
  <c r="H623" i="4"/>
  <c r="K623" i="4" s="1"/>
  <c r="H615" i="4"/>
  <c r="K615" i="4" s="1"/>
  <c r="H607" i="4"/>
  <c r="K607" i="4" s="1"/>
  <c r="H599" i="4"/>
  <c r="K599" i="4" s="1"/>
  <c r="H591" i="4"/>
  <c r="K591" i="4" s="1"/>
  <c r="H583" i="4"/>
  <c r="K583" i="4" s="1"/>
  <c r="H575" i="4"/>
  <c r="H567" i="4"/>
  <c r="K567" i="4" s="1"/>
  <c r="H559" i="4"/>
  <c r="K559" i="4" s="1"/>
  <c r="H551" i="4"/>
  <c r="K551" i="4" s="1"/>
  <c r="H543" i="4"/>
  <c r="K543" i="4" s="1"/>
  <c r="H535" i="4"/>
  <c r="K535" i="4" s="1"/>
  <c r="H527" i="4"/>
  <c r="K527" i="4" s="1"/>
  <c r="H519" i="4"/>
  <c r="K519" i="4" s="1"/>
  <c r="H511" i="4"/>
  <c r="H503" i="4"/>
  <c r="K503" i="4" s="1"/>
  <c r="H495" i="4"/>
  <c r="K495" i="4" s="1"/>
  <c r="H487" i="4"/>
  <c r="K487" i="4" s="1"/>
  <c r="H479" i="4"/>
  <c r="K479" i="4" s="1"/>
  <c r="H471" i="4"/>
  <c r="K471" i="4" s="1"/>
  <c r="H463" i="4"/>
  <c r="K463" i="4" s="1"/>
  <c r="H455" i="4"/>
  <c r="K455" i="4" s="1"/>
  <c r="H447" i="4"/>
  <c r="H439" i="4"/>
  <c r="K439" i="4" s="1"/>
  <c r="H431" i="4"/>
  <c r="K431" i="4" s="1"/>
  <c r="H423" i="4"/>
  <c r="K423" i="4" s="1"/>
  <c r="H415" i="4"/>
  <c r="K415" i="4" s="1"/>
  <c r="H407" i="4"/>
  <c r="K407" i="4" s="1"/>
  <c r="H399" i="4"/>
  <c r="K399" i="4" s="1"/>
  <c r="H391" i="4"/>
  <c r="K391" i="4" s="1"/>
  <c r="H383" i="4"/>
  <c r="H375" i="4"/>
  <c r="K375" i="4" s="1"/>
  <c r="H367" i="4"/>
  <c r="K367" i="4" s="1"/>
  <c r="H359" i="4"/>
  <c r="K359" i="4" s="1"/>
  <c r="H351" i="4"/>
  <c r="K351" i="4" s="1"/>
  <c r="H343" i="4"/>
  <c r="K343" i="4" s="1"/>
  <c r="H335" i="4"/>
  <c r="K335" i="4" s="1"/>
  <c r="H327" i="4"/>
  <c r="K327" i="4" s="1"/>
  <c r="H319" i="4"/>
  <c r="H311" i="4"/>
  <c r="K311" i="4" s="1"/>
  <c r="H303" i="4"/>
  <c r="K303" i="4" s="1"/>
  <c r="H295" i="4"/>
  <c r="K295" i="4" s="1"/>
  <c r="H287" i="4"/>
  <c r="K287" i="4" s="1"/>
  <c r="H279" i="4"/>
  <c r="K279" i="4" s="1"/>
  <c r="H271" i="4"/>
  <c r="K271" i="4" s="1"/>
  <c r="H263" i="4"/>
  <c r="K263" i="4" s="1"/>
  <c r="H255" i="4"/>
  <c r="H247" i="4"/>
  <c r="K247" i="4" s="1"/>
  <c r="H239" i="4"/>
  <c r="K239" i="4" s="1"/>
  <c r="H231" i="4"/>
  <c r="K231" i="4" s="1"/>
  <c r="H223" i="4"/>
  <c r="K223" i="4" s="1"/>
  <c r="H215" i="4"/>
  <c r="K215" i="4" s="1"/>
  <c r="H207" i="4"/>
  <c r="K207" i="4" s="1"/>
  <c r="H199" i="4"/>
  <c r="K199" i="4" s="1"/>
  <c r="H191" i="4"/>
  <c r="H183" i="4"/>
  <c r="K183" i="4" s="1"/>
  <c r="H175" i="4"/>
  <c r="K175" i="4" s="1"/>
  <c r="H167" i="4"/>
  <c r="K167" i="4" s="1"/>
  <c r="H159" i="4"/>
  <c r="K159" i="4" s="1"/>
  <c r="H151" i="4"/>
  <c r="K151" i="4" s="1"/>
  <c r="H143" i="4"/>
  <c r="K143" i="4" s="1"/>
  <c r="H135" i="4"/>
  <c r="K135" i="4" s="1"/>
  <c r="H127" i="4"/>
  <c r="H119" i="4"/>
  <c r="K119" i="4" s="1"/>
  <c r="H111" i="4"/>
  <c r="K111" i="4" s="1"/>
  <c r="H680" i="4"/>
  <c r="K680" i="4" s="1"/>
  <c r="H616" i="4"/>
  <c r="H552" i="4"/>
  <c r="H488" i="4"/>
  <c r="H424" i="4"/>
  <c r="H360" i="4"/>
  <c r="H296" i="4"/>
  <c r="H232" i="4"/>
  <c r="H168" i="4"/>
  <c r="K168" i="4" s="1"/>
  <c r="H121" i="4"/>
  <c r="H96" i="4"/>
  <c r="H73" i="4"/>
  <c r="K73" i="4" s="1"/>
  <c r="H57" i="4"/>
  <c r="K57" i="4" s="1"/>
  <c r="H43" i="4"/>
  <c r="H34" i="4"/>
  <c r="H25" i="4"/>
  <c r="K25" i="4" s="1"/>
  <c r="H16" i="4"/>
  <c r="K16" i="4" s="1"/>
  <c r="H736" i="4"/>
  <c r="K736" i="4" s="1"/>
  <c r="H672" i="4"/>
  <c r="K672" i="4" s="1"/>
  <c r="H608" i="4"/>
  <c r="K608" i="4" s="1"/>
  <c r="H544" i="4"/>
  <c r="K544" i="4" s="1"/>
  <c r="H480" i="4"/>
  <c r="K480" i="4" s="1"/>
  <c r="H416" i="4"/>
  <c r="K416" i="4" s="1"/>
  <c r="H352" i="4"/>
  <c r="K352" i="4" s="1"/>
  <c r="H288" i="4"/>
  <c r="K288" i="4" s="1"/>
  <c r="H224" i="4"/>
  <c r="K224" i="4" s="1"/>
  <c r="H160" i="4"/>
  <c r="K160" i="4" s="1"/>
  <c r="H120" i="4"/>
  <c r="K120" i="4" s="1"/>
  <c r="H95" i="4"/>
  <c r="K95" i="4" s="1"/>
  <c r="H72" i="4"/>
  <c r="H56" i="4"/>
  <c r="H42" i="4"/>
  <c r="K42" i="4" s="1"/>
  <c r="H33" i="4"/>
  <c r="K33" i="4" s="1"/>
  <c r="H24" i="4"/>
  <c r="H15" i="4"/>
  <c r="H728" i="4"/>
  <c r="K728" i="4" s="1"/>
  <c r="H664" i="4"/>
  <c r="K664" i="4" s="1"/>
  <c r="H600" i="4"/>
  <c r="H536" i="4"/>
  <c r="K536" i="4" s="1"/>
  <c r="H472" i="4"/>
  <c r="K472" i="4" s="1"/>
  <c r="H408" i="4"/>
  <c r="K408" i="4" s="1"/>
  <c r="H344" i="4"/>
  <c r="H280" i="4"/>
  <c r="K280" i="4" s="1"/>
  <c r="H216" i="4"/>
  <c r="K216" i="4" s="1"/>
  <c r="H152" i="4"/>
  <c r="K152" i="4" s="1"/>
  <c r="H113" i="4"/>
  <c r="H89" i="4"/>
  <c r="H71" i="4"/>
  <c r="K71" i="4" s="1"/>
  <c r="H55" i="4"/>
  <c r="K55" i="4" s="1"/>
  <c r="H41" i="4"/>
  <c r="H32" i="4"/>
  <c r="H23" i="4"/>
  <c r="K23" i="4" s="1"/>
  <c r="H14" i="4"/>
  <c r="K14" i="4" s="1"/>
  <c r="H720" i="4"/>
  <c r="H656" i="4"/>
  <c r="H592" i="4"/>
  <c r="K592" i="4" s="1"/>
  <c r="H528" i="4"/>
  <c r="K528" i="4" s="1"/>
  <c r="H464" i="4"/>
  <c r="H400" i="4"/>
  <c r="H336" i="4"/>
  <c r="K336" i="4" s="1"/>
  <c r="H272" i="4"/>
  <c r="H208" i="4"/>
  <c r="H144" i="4"/>
  <c r="H112" i="4"/>
  <c r="K112" i="4" s="1"/>
  <c r="H88" i="4"/>
  <c r="K88" i="4" s="1"/>
  <c r="H65" i="4"/>
  <c r="H51" i="4"/>
  <c r="H40" i="4"/>
  <c r="K40" i="4" s="1"/>
  <c r="H31" i="4"/>
  <c r="K31" i="4" s="1"/>
  <c r="H22" i="4"/>
  <c r="H13" i="4"/>
  <c r="H712" i="4"/>
  <c r="K712" i="4" s="1"/>
  <c r="H648" i="4"/>
  <c r="K648" i="4" s="1"/>
  <c r="H584" i="4"/>
  <c r="H520" i="4"/>
  <c r="H456" i="4"/>
  <c r="K456" i="4" s="1"/>
  <c r="H392" i="4"/>
  <c r="K392" i="4" s="1"/>
  <c r="H328" i="4"/>
  <c r="H264" i="4"/>
  <c r="H200" i="4"/>
  <c r="K200" i="4" s="1"/>
  <c r="H137" i="4"/>
  <c r="K137" i="4" s="1"/>
  <c r="H105" i="4"/>
  <c r="H87" i="4"/>
  <c r="K87" i="4" s="1"/>
  <c r="H64" i="4"/>
  <c r="K64" i="4" s="1"/>
  <c r="H50" i="4"/>
  <c r="K50" i="4" s="1"/>
  <c r="H39" i="4"/>
  <c r="H30" i="4"/>
  <c r="H21" i="4"/>
  <c r="K21" i="4" s="1"/>
  <c r="H12" i="4"/>
  <c r="K12" i="4" s="1"/>
  <c r="H704" i="4"/>
  <c r="K704" i="4" s="1"/>
  <c r="H640" i="4"/>
  <c r="K640" i="4" s="1"/>
  <c r="H576" i="4"/>
  <c r="K576" i="4" s="1"/>
  <c r="H512" i="4"/>
  <c r="K512" i="4" s="1"/>
  <c r="H448" i="4"/>
  <c r="K448" i="4" s="1"/>
  <c r="H384" i="4"/>
  <c r="K384" i="4" s="1"/>
  <c r="H320" i="4"/>
  <c r="K320" i="4" s="1"/>
  <c r="H256" i="4"/>
  <c r="K256" i="4" s="1"/>
  <c r="H192" i="4"/>
  <c r="K192" i="4" s="1"/>
  <c r="H136" i="4"/>
  <c r="H104" i="4"/>
  <c r="K104" i="4" s="1"/>
  <c r="H81" i="4"/>
  <c r="K81" i="4" s="1"/>
  <c r="H63" i="4"/>
  <c r="H49" i="4"/>
  <c r="H38" i="4"/>
  <c r="K38" i="4" s="1"/>
  <c r="H29" i="4"/>
  <c r="K29" i="4" s="1"/>
  <c r="H19" i="4"/>
  <c r="H11" i="4"/>
  <c r="H696" i="4"/>
  <c r="K696" i="4" s="1"/>
  <c r="H632" i="4"/>
  <c r="K632" i="4" s="1"/>
  <c r="H568" i="4"/>
  <c r="H504" i="4"/>
  <c r="K504" i="4" s="1"/>
  <c r="H440" i="4"/>
  <c r="K440" i="4" s="1"/>
  <c r="H376" i="4"/>
  <c r="K376" i="4" s="1"/>
  <c r="H312" i="4"/>
  <c r="H248" i="4"/>
  <c r="K248" i="4" s="1"/>
  <c r="H184" i="4"/>
  <c r="K184" i="4" s="1"/>
  <c r="H129" i="4"/>
  <c r="H103" i="4"/>
  <c r="K103" i="4" s="1"/>
  <c r="H80" i="4"/>
  <c r="H59" i="4"/>
  <c r="K59" i="4" s="1"/>
  <c r="H48" i="4"/>
  <c r="K48" i="4" s="1"/>
  <c r="H37" i="4"/>
  <c r="K37" i="4" s="1"/>
  <c r="H27" i="4"/>
  <c r="H18" i="4"/>
  <c r="K18" i="4" s="1"/>
  <c r="H10" i="4"/>
  <c r="H240" i="4"/>
  <c r="H26" i="4"/>
  <c r="H688" i="4"/>
  <c r="K688" i="4" s="1"/>
  <c r="H176" i="4"/>
  <c r="K176" i="4" s="1"/>
  <c r="H17" i="4"/>
  <c r="H624" i="4"/>
  <c r="H128" i="4"/>
  <c r="K128" i="4" s="1"/>
  <c r="H560" i="4"/>
  <c r="H97" i="4"/>
  <c r="H496" i="4"/>
  <c r="H79" i="4"/>
  <c r="K79" i="4" s="1"/>
  <c r="H432" i="4"/>
  <c r="K432" i="4" s="1"/>
  <c r="H58" i="4"/>
  <c r="H368" i="4"/>
  <c r="H47" i="4"/>
  <c r="K47" i="4" s="1"/>
  <c r="H304" i="4"/>
  <c r="H35" i="4"/>
  <c r="F17" i="4"/>
  <c r="F26" i="4"/>
  <c r="F36" i="4"/>
  <c r="I36" i="4" s="1"/>
  <c r="F45" i="4"/>
  <c r="F56" i="4"/>
  <c r="F66" i="4"/>
  <c r="F77" i="4"/>
  <c r="F88" i="4"/>
  <c r="F98" i="4"/>
  <c r="F109" i="4"/>
  <c r="F121" i="4"/>
  <c r="F134" i="4"/>
  <c r="F148" i="4"/>
  <c r="F160" i="4"/>
  <c r="F173" i="4"/>
  <c r="F189" i="4"/>
  <c r="F205" i="4"/>
  <c r="F222" i="4"/>
  <c r="F245" i="4"/>
  <c r="I245" i="4" s="1"/>
  <c r="F268" i="4"/>
  <c r="F286" i="4"/>
  <c r="F309" i="4"/>
  <c r="F332" i="4"/>
  <c r="I332" i="4" s="1"/>
  <c r="F356" i="4"/>
  <c r="F404" i="4"/>
  <c r="F468" i="4"/>
  <c r="F532" i="4"/>
  <c r="F596" i="4"/>
  <c r="F669" i="4"/>
  <c r="F18" i="4"/>
  <c r="I18" i="4" s="1"/>
  <c r="F28" i="4"/>
  <c r="F37" i="4"/>
  <c r="F46" i="4"/>
  <c r="I46" i="4" s="1"/>
  <c r="F57" i="4"/>
  <c r="I57" i="4" s="1"/>
  <c r="F68" i="4"/>
  <c r="I68" i="4" s="1"/>
  <c r="F78" i="4"/>
  <c r="I78" i="4" s="1"/>
  <c r="F89" i="4"/>
  <c r="I89" i="4" s="1"/>
  <c r="F100" i="4"/>
  <c r="F110" i="4"/>
  <c r="F124" i="4"/>
  <c r="F136" i="4"/>
  <c r="F149" i="4"/>
  <c r="I149" i="4" s="1"/>
  <c r="F161" i="4"/>
  <c r="I161" i="4" s="1"/>
  <c r="F174" i="4"/>
  <c r="I174" i="4" s="1"/>
  <c r="F190" i="4"/>
  <c r="I190" i="4" s="1"/>
  <c r="F206" i="4"/>
  <c r="I206" i="4" s="1"/>
  <c r="F228" i="4"/>
  <c r="F246" i="4"/>
  <c r="F269" i="4"/>
  <c r="I269" i="4" s="1"/>
  <c r="F292" i="4"/>
  <c r="F310" i="4"/>
  <c r="I310" i="4" s="1"/>
  <c r="F333" i="4"/>
  <c r="I333" i="4" s="1"/>
  <c r="F358" i="4"/>
  <c r="F412" i="4"/>
  <c r="F476" i="4"/>
  <c r="F540" i="4"/>
  <c r="F605" i="4"/>
  <c r="F678" i="4"/>
  <c r="F16" i="4"/>
  <c r="F34" i="4"/>
  <c r="I34" i="4" s="1"/>
  <c r="F54" i="4"/>
  <c r="F76" i="4"/>
  <c r="I76" i="4" s="1"/>
  <c r="F97" i="4"/>
  <c r="F133" i="4"/>
  <c r="F158" i="4"/>
  <c r="F188" i="4"/>
  <c r="I188" i="4" s="1"/>
  <c r="F221" i="4"/>
  <c r="F262" i="4"/>
  <c r="I262" i="4" s="1"/>
  <c r="F285" i="4"/>
  <c r="F326" i="4"/>
  <c r="F396" i="4"/>
  <c r="I396" i="4" s="1"/>
  <c r="F524" i="4"/>
  <c r="F588" i="4"/>
  <c r="F10" i="4"/>
  <c r="I10" i="4" s="1"/>
  <c r="F20" i="4"/>
  <c r="F29" i="4"/>
  <c r="I29" i="4" s="1"/>
  <c r="F38" i="4"/>
  <c r="I38" i="4" s="1"/>
  <c r="F48" i="4"/>
  <c r="F58" i="4"/>
  <c r="F69" i="4"/>
  <c r="F80" i="4"/>
  <c r="F90" i="4"/>
  <c r="I90" i="4" s="1"/>
  <c r="F101" i="4"/>
  <c r="I101" i="4" s="1"/>
  <c r="F112" i="4"/>
  <c r="I112" i="4" s="1"/>
  <c r="F125" i="4"/>
  <c r="I125" i="4" s="1"/>
  <c r="F137" i="4"/>
  <c r="I137" i="4" s="1"/>
  <c r="F150" i="4"/>
  <c r="F164" i="4"/>
  <c r="F176" i="4"/>
  <c r="F192" i="4"/>
  <c r="I192" i="4" s="1"/>
  <c r="F208" i="4"/>
  <c r="I208" i="4" s="1"/>
  <c r="F229" i="4"/>
  <c r="I229" i="4" s="1"/>
  <c r="F252" i="4"/>
  <c r="F270" i="4"/>
  <c r="I270" i="4" s="1"/>
  <c r="F293" i="4"/>
  <c r="F316" i="4"/>
  <c r="F334" i="4"/>
  <c r="F364" i="4"/>
  <c r="I364" i="4" s="1"/>
  <c r="F420" i="4"/>
  <c r="I420" i="4" s="1"/>
  <c r="F484" i="4"/>
  <c r="I484" i="4" s="1"/>
  <c r="F548" i="4"/>
  <c r="F614" i="4"/>
  <c r="F687" i="4"/>
  <c r="F660" i="4"/>
  <c r="F12" i="4"/>
  <c r="F21" i="4"/>
  <c r="F30" i="4"/>
  <c r="F39" i="4"/>
  <c r="I39" i="4" s="1"/>
  <c r="F49" i="4"/>
  <c r="F60" i="4"/>
  <c r="F70" i="4"/>
  <c r="I70" i="4" s="1"/>
  <c r="F81" i="4"/>
  <c r="F92" i="4"/>
  <c r="F102" i="4"/>
  <c r="F113" i="4"/>
  <c r="F126" i="4"/>
  <c r="I126" i="4" s="1"/>
  <c r="F140" i="4"/>
  <c r="F152" i="4"/>
  <c r="F165" i="4"/>
  <c r="I165" i="4" s="1"/>
  <c r="F180" i="4"/>
  <c r="F196" i="4"/>
  <c r="F212" i="4"/>
  <c r="F230" i="4"/>
  <c r="F253" i="4"/>
  <c r="I253" i="4" s="1"/>
  <c r="F276" i="4"/>
  <c r="F294" i="4"/>
  <c r="I294" i="4" s="1"/>
  <c r="F317" i="4"/>
  <c r="I317" i="4" s="1"/>
  <c r="F340" i="4"/>
  <c r="F366" i="4"/>
  <c r="F428" i="4"/>
  <c r="I428" i="4" s="1"/>
  <c r="F492" i="4"/>
  <c r="I492" i="4" s="1"/>
  <c r="F556" i="4"/>
  <c r="I556" i="4" s="1"/>
  <c r="F623" i="4"/>
  <c r="F696" i="4"/>
  <c r="I696" i="4" s="1"/>
  <c r="F733" i="4"/>
  <c r="I733" i="4" s="1"/>
  <c r="F13" i="4"/>
  <c r="F22" i="4"/>
  <c r="F31" i="4"/>
  <c r="F40" i="4"/>
  <c r="F50" i="4"/>
  <c r="I50" i="4" s="1"/>
  <c r="F61" i="4"/>
  <c r="F72" i="4"/>
  <c r="F82" i="4"/>
  <c r="I82" i="4" s="1"/>
  <c r="F93" i="4"/>
  <c r="F104" i="4"/>
  <c r="F116" i="4"/>
  <c r="I116" i="4" s="1"/>
  <c r="F128" i="4"/>
  <c r="I128" i="4" s="1"/>
  <c r="F141" i="4"/>
  <c r="I141" i="4" s="1"/>
  <c r="F153" i="4"/>
  <c r="F166" i="4"/>
  <c r="I166" i="4" s="1"/>
  <c r="F181" i="4"/>
  <c r="I181" i="4" s="1"/>
  <c r="F197" i="4"/>
  <c r="F213" i="4"/>
  <c r="F236" i="4"/>
  <c r="I236" i="4" s="1"/>
  <c r="F254" i="4"/>
  <c r="F277" i="4"/>
  <c r="I277" i="4" s="1"/>
  <c r="F300" i="4"/>
  <c r="F318" i="4"/>
  <c r="I318" i="4" s="1"/>
  <c r="F341" i="4"/>
  <c r="I341" i="4" s="1"/>
  <c r="F372" i="4"/>
  <c r="F436" i="4"/>
  <c r="I436" i="4" s="1"/>
  <c r="F500" i="4"/>
  <c r="I500" i="4" s="1"/>
  <c r="F564" i="4"/>
  <c r="I564" i="4" s="1"/>
  <c r="F632" i="4"/>
  <c r="I632" i="4" s="1"/>
  <c r="F705" i="4"/>
  <c r="I705" i="4" s="1"/>
  <c r="F14" i="4"/>
  <c r="I14" i="4" s="1"/>
  <c r="F23" i="4"/>
  <c r="I23" i="4" s="1"/>
  <c r="F32" i="4"/>
  <c r="F41" i="4"/>
  <c r="F52" i="4"/>
  <c r="I52" i="4" s="1"/>
  <c r="F62" i="4"/>
  <c r="I62" i="4" s="1"/>
  <c r="F73" i="4"/>
  <c r="I73" i="4" s="1"/>
  <c r="F84" i="4"/>
  <c r="F94" i="4"/>
  <c r="I94" i="4" s="1"/>
  <c r="F105" i="4"/>
  <c r="I105" i="4" s="1"/>
  <c r="F117" i="4"/>
  <c r="F129" i="4"/>
  <c r="F142" i="4"/>
  <c r="F156" i="4"/>
  <c r="F168" i="4"/>
  <c r="I168" i="4" s="1"/>
  <c r="F182" i="4"/>
  <c r="F198" i="4"/>
  <c r="I198" i="4" s="1"/>
  <c r="F214" i="4"/>
  <c r="I214" i="4" s="1"/>
  <c r="F237" i="4"/>
  <c r="F260" i="4"/>
  <c r="F278" i="4"/>
  <c r="F301" i="4"/>
  <c r="I301" i="4" s="1"/>
  <c r="F324" i="4"/>
  <c r="I324" i="4" s="1"/>
  <c r="F342" i="4"/>
  <c r="F380" i="4"/>
  <c r="I380" i="4" s="1"/>
  <c r="F444" i="4"/>
  <c r="F508" i="4"/>
  <c r="F572" i="4"/>
  <c r="F641" i="4"/>
  <c r="I641" i="4" s="1"/>
  <c r="F738" i="4"/>
  <c r="I738" i="4" s="1"/>
  <c r="F730" i="4"/>
  <c r="I730" i="4" s="1"/>
  <c r="F722" i="4"/>
  <c r="F714" i="4"/>
  <c r="F706" i="4"/>
  <c r="I706" i="4" s="1"/>
  <c r="F698" i="4"/>
  <c r="F690" i="4"/>
  <c r="F682" i="4"/>
  <c r="F674" i="4"/>
  <c r="I674" i="4" s="1"/>
  <c r="F666" i="4"/>
  <c r="I666" i="4" s="1"/>
  <c r="F658" i="4"/>
  <c r="F650" i="4"/>
  <c r="F642" i="4"/>
  <c r="F634" i="4"/>
  <c r="F626" i="4"/>
  <c r="F618" i="4"/>
  <c r="F610" i="4"/>
  <c r="F602" i="4"/>
  <c r="I602" i="4" s="1"/>
  <c r="F732" i="4"/>
  <c r="F723" i="4"/>
  <c r="I723" i="4" s="1"/>
  <c r="F713" i="4"/>
  <c r="I713" i="4" s="1"/>
  <c r="F704" i="4"/>
  <c r="F695" i="4"/>
  <c r="F686" i="4"/>
  <c r="F677" i="4"/>
  <c r="F668" i="4"/>
  <c r="I668" i="4" s="1"/>
  <c r="F659" i="4"/>
  <c r="I659" i="4" s="1"/>
  <c r="F649" i="4"/>
  <c r="I649" i="4" s="1"/>
  <c r="F640" i="4"/>
  <c r="I640" i="4" s="1"/>
  <c r="F631" i="4"/>
  <c r="F622" i="4"/>
  <c r="F613" i="4"/>
  <c r="F604" i="4"/>
  <c r="F595" i="4"/>
  <c r="I595" i="4" s="1"/>
  <c r="F587" i="4"/>
  <c r="F579" i="4"/>
  <c r="I579" i="4" s="1"/>
  <c r="F571" i="4"/>
  <c r="I571" i="4" s="1"/>
  <c r="F563" i="4"/>
  <c r="F555" i="4"/>
  <c r="F547" i="4"/>
  <c r="F539" i="4"/>
  <c r="F531" i="4"/>
  <c r="I531" i="4" s="1"/>
  <c r="F523" i="4"/>
  <c r="F515" i="4"/>
  <c r="I515" i="4" s="1"/>
  <c r="F507" i="4"/>
  <c r="I507" i="4" s="1"/>
  <c r="F499" i="4"/>
  <c r="F491" i="4"/>
  <c r="F483" i="4"/>
  <c r="F475" i="4"/>
  <c r="F467" i="4"/>
  <c r="I467" i="4" s="1"/>
  <c r="F459" i="4"/>
  <c r="F451" i="4"/>
  <c r="I451" i="4" s="1"/>
  <c r="F443" i="4"/>
  <c r="I443" i="4" s="1"/>
  <c r="F435" i="4"/>
  <c r="F427" i="4"/>
  <c r="F419" i="4"/>
  <c r="F411" i="4"/>
  <c r="F403" i="4"/>
  <c r="I403" i="4" s="1"/>
  <c r="F395" i="4"/>
  <c r="F387" i="4"/>
  <c r="I387" i="4" s="1"/>
  <c r="F379" i="4"/>
  <c r="I379" i="4" s="1"/>
  <c r="F371" i="4"/>
  <c r="F363" i="4"/>
  <c r="F355" i="4"/>
  <c r="F347" i="4"/>
  <c r="F339" i="4"/>
  <c r="I339" i="4" s="1"/>
  <c r="F331" i="4"/>
  <c r="F323" i="4"/>
  <c r="I323" i="4" s="1"/>
  <c r="F315" i="4"/>
  <c r="I315" i="4" s="1"/>
  <c r="F307" i="4"/>
  <c r="F299" i="4"/>
  <c r="F291" i="4"/>
  <c r="F283" i="4"/>
  <c r="F275" i="4"/>
  <c r="I275" i="4" s="1"/>
  <c r="F267" i="4"/>
  <c r="F259" i="4"/>
  <c r="I259" i="4" s="1"/>
  <c r="F251" i="4"/>
  <c r="I251" i="4" s="1"/>
  <c r="F243" i="4"/>
  <c r="F235" i="4"/>
  <c r="F227" i="4"/>
  <c r="F219" i="4"/>
  <c r="F211" i="4"/>
  <c r="I211" i="4" s="1"/>
  <c r="F203" i="4"/>
  <c r="F195" i="4"/>
  <c r="I195" i="4" s="1"/>
  <c r="F187" i="4"/>
  <c r="I187" i="4" s="1"/>
  <c r="F179" i="4"/>
  <c r="F171" i="4"/>
  <c r="F163" i="4"/>
  <c r="F155" i="4"/>
  <c r="F147" i="4"/>
  <c r="I147" i="4" s="1"/>
  <c r="F139" i="4"/>
  <c r="F131" i="4"/>
  <c r="I131" i="4" s="1"/>
  <c r="F123" i="4"/>
  <c r="I123" i="4" s="1"/>
  <c r="F115" i="4"/>
  <c r="F107" i="4"/>
  <c r="F99" i="4"/>
  <c r="I99" i="4" s="1"/>
  <c r="F91" i="4"/>
  <c r="I91" i="4" s="1"/>
  <c r="F83" i="4"/>
  <c r="I83" i="4" s="1"/>
  <c r="F75" i="4"/>
  <c r="F67" i="4"/>
  <c r="I67" i="4" s="1"/>
  <c r="F59" i="4"/>
  <c r="I59" i="4" s="1"/>
  <c r="F51" i="4"/>
  <c r="F43" i="4"/>
  <c r="F35" i="4"/>
  <c r="F27" i="4"/>
  <c r="I27" i="4" s="1"/>
  <c r="F19" i="4"/>
  <c r="I19" i="4" s="1"/>
  <c r="F11" i="4"/>
  <c r="F731" i="4"/>
  <c r="F721" i="4"/>
  <c r="F712" i="4"/>
  <c r="F703" i="4"/>
  <c r="F694" i="4"/>
  <c r="I694" i="4" s="1"/>
  <c r="F685" i="4"/>
  <c r="I685" i="4" s="1"/>
  <c r="F676" i="4"/>
  <c r="I676" i="4" s="1"/>
  <c r="F667" i="4"/>
  <c r="F657" i="4"/>
  <c r="F648" i="4"/>
  <c r="F639" i="4"/>
  <c r="F630" i="4"/>
  <c r="F621" i="4"/>
  <c r="I621" i="4" s="1"/>
  <c r="F612" i="4"/>
  <c r="I612" i="4" s="1"/>
  <c r="F603" i="4"/>
  <c r="I603" i="4" s="1"/>
  <c r="F594" i="4"/>
  <c r="F586" i="4"/>
  <c r="F578" i="4"/>
  <c r="F570" i="4"/>
  <c r="F562" i="4"/>
  <c r="F554" i="4"/>
  <c r="I554" i="4" s="1"/>
  <c r="F546" i="4"/>
  <c r="I546" i="4" s="1"/>
  <c r="F538" i="4"/>
  <c r="I538" i="4" s="1"/>
  <c r="F530" i="4"/>
  <c r="F522" i="4"/>
  <c r="F514" i="4"/>
  <c r="F506" i="4"/>
  <c r="F498" i="4"/>
  <c r="F490" i="4"/>
  <c r="I490" i="4" s="1"/>
  <c r="F482" i="4"/>
  <c r="I482" i="4" s="1"/>
  <c r="F474" i="4"/>
  <c r="I474" i="4" s="1"/>
  <c r="F466" i="4"/>
  <c r="F458" i="4"/>
  <c r="F450" i="4"/>
  <c r="F442" i="4"/>
  <c r="F434" i="4"/>
  <c r="F426" i="4"/>
  <c r="I426" i="4" s="1"/>
  <c r="F418" i="4"/>
  <c r="I418" i="4" s="1"/>
  <c r="F410" i="4"/>
  <c r="I410" i="4" s="1"/>
  <c r="F402" i="4"/>
  <c r="F394" i="4"/>
  <c r="F386" i="4"/>
  <c r="F378" i="4"/>
  <c r="F370" i="4"/>
  <c r="F362" i="4"/>
  <c r="I362" i="4" s="1"/>
  <c r="F354" i="4"/>
  <c r="I354" i="4" s="1"/>
  <c r="F346" i="4"/>
  <c r="I346" i="4" s="1"/>
  <c r="F338" i="4"/>
  <c r="F330" i="4"/>
  <c r="F322" i="4"/>
  <c r="F314" i="4"/>
  <c r="F306" i="4"/>
  <c r="F298" i="4"/>
  <c r="I298" i="4" s="1"/>
  <c r="F290" i="4"/>
  <c r="I290" i="4" s="1"/>
  <c r="F282" i="4"/>
  <c r="I282" i="4" s="1"/>
  <c r="F274" i="4"/>
  <c r="F266" i="4"/>
  <c r="F258" i="4"/>
  <c r="F250" i="4"/>
  <c r="F242" i="4"/>
  <c r="F234" i="4"/>
  <c r="I234" i="4" s="1"/>
  <c r="F226" i="4"/>
  <c r="I226" i="4" s="1"/>
  <c r="F218" i="4"/>
  <c r="I218" i="4" s="1"/>
  <c r="F210" i="4"/>
  <c r="F202" i="4"/>
  <c r="F194" i="4"/>
  <c r="F186" i="4"/>
  <c r="F178" i="4"/>
  <c r="F170" i="4"/>
  <c r="I170" i="4" s="1"/>
  <c r="F162" i="4"/>
  <c r="I162" i="4" s="1"/>
  <c r="F154" i="4"/>
  <c r="I154" i="4" s="1"/>
  <c r="F146" i="4"/>
  <c r="F138" i="4"/>
  <c r="I138" i="4" s="1"/>
  <c r="F130" i="4"/>
  <c r="I130" i="4" s="1"/>
  <c r="F122" i="4"/>
  <c r="F114" i="4"/>
  <c r="F729" i="4"/>
  <c r="I729" i="4" s="1"/>
  <c r="F720" i="4"/>
  <c r="I720" i="4" s="1"/>
  <c r="F711" i="4"/>
  <c r="I711" i="4" s="1"/>
  <c r="F702" i="4"/>
  <c r="F693" i="4"/>
  <c r="F684" i="4"/>
  <c r="F675" i="4"/>
  <c r="F665" i="4"/>
  <c r="F656" i="4"/>
  <c r="I656" i="4" s="1"/>
  <c r="F647" i="4"/>
  <c r="I647" i="4" s="1"/>
  <c r="F638" i="4"/>
  <c r="I638" i="4" s="1"/>
  <c r="F629" i="4"/>
  <c r="F620" i="4"/>
  <c r="F611" i="4"/>
  <c r="F601" i="4"/>
  <c r="F593" i="4"/>
  <c r="F585" i="4"/>
  <c r="I585" i="4" s="1"/>
  <c r="F577" i="4"/>
  <c r="I577" i="4" s="1"/>
  <c r="F569" i="4"/>
  <c r="I569" i="4" s="1"/>
  <c r="F561" i="4"/>
  <c r="F553" i="4"/>
  <c r="F545" i="4"/>
  <c r="F537" i="4"/>
  <c r="F529" i="4"/>
  <c r="F521" i="4"/>
  <c r="I521" i="4" s="1"/>
  <c r="F513" i="4"/>
  <c r="I513" i="4" s="1"/>
  <c r="F505" i="4"/>
  <c r="I505" i="4" s="1"/>
  <c r="F497" i="4"/>
  <c r="F489" i="4"/>
  <c r="F481" i="4"/>
  <c r="F473" i="4"/>
  <c r="F465" i="4"/>
  <c r="F457" i="4"/>
  <c r="I457" i="4" s="1"/>
  <c r="F449" i="4"/>
  <c r="I449" i="4" s="1"/>
  <c r="F441" i="4"/>
  <c r="I441" i="4" s="1"/>
  <c r="F433" i="4"/>
  <c r="F425" i="4"/>
  <c r="F417" i="4"/>
  <c r="F409" i="4"/>
  <c r="F401" i="4"/>
  <c r="F393" i="4"/>
  <c r="I393" i="4" s="1"/>
  <c r="F385" i="4"/>
  <c r="I385" i="4" s="1"/>
  <c r="F377" i="4"/>
  <c r="I377" i="4" s="1"/>
  <c r="F369" i="4"/>
  <c r="F361" i="4"/>
  <c r="F353" i="4"/>
  <c r="F345" i="4"/>
  <c r="F337" i="4"/>
  <c r="F329" i="4"/>
  <c r="I329" i="4" s="1"/>
  <c r="F321" i="4"/>
  <c r="I321" i="4" s="1"/>
  <c r="F313" i="4"/>
  <c r="I313" i="4" s="1"/>
  <c r="F305" i="4"/>
  <c r="F297" i="4"/>
  <c r="F289" i="4"/>
  <c r="F281" i="4"/>
  <c r="F273" i="4"/>
  <c r="F265" i="4"/>
  <c r="I265" i="4" s="1"/>
  <c r="F257" i="4"/>
  <c r="I257" i="4" s="1"/>
  <c r="F249" i="4"/>
  <c r="I249" i="4" s="1"/>
  <c r="F241" i="4"/>
  <c r="F233" i="4"/>
  <c r="F225" i="4"/>
  <c r="F217" i="4"/>
  <c r="F209" i="4"/>
  <c r="F201" i="4"/>
  <c r="F193" i="4"/>
  <c r="I193" i="4" s="1"/>
  <c r="F185" i="4"/>
  <c r="I185" i="4" s="1"/>
  <c r="F177" i="4"/>
  <c r="I177" i="4" s="1"/>
  <c r="F737" i="4"/>
  <c r="F728" i="4"/>
  <c r="F719" i="4"/>
  <c r="F710" i="4"/>
  <c r="F701" i="4"/>
  <c r="F692" i="4"/>
  <c r="F683" i="4"/>
  <c r="I683" i="4" s="1"/>
  <c r="F673" i="4"/>
  <c r="F664" i="4"/>
  <c r="F655" i="4"/>
  <c r="F646" i="4"/>
  <c r="F637" i="4"/>
  <c r="F628" i="4"/>
  <c r="F619" i="4"/>
  <c r="I619" i="4" s="1"/>
  <c r="F609" i="4"/>
  <c r="F600" i="4"/>
  <c r="F592" i="4"/>
  <c r="F584" i="4"/>
  <c r="F576" i="4"/>
  <c r="F568" i="4"/>
  <c r="F560" i="4"/>
  <c r="F552" i="4"/>
  <c r="F544" i="4"/>
  <c r="F536" i="4"/>
  <c r="F528" i="4"/>
  <c r="F520" i="4"/>
  <c r="F512" i="4"/>
  <c r="F504" i="4"/>
  <c r="F496" i="4"/>
  <c r="F488" i="4"/>
  <c r="F480" i="4"/>
  <c r="F472" i="4"/>
  <c r="F464" i="4"/>
  <c r="F456" i="4"/>
  <c r="F448" i="4"/>
  <c r="F440" i="4"/>
  <c r="F432" i="4"/>
  <c r="F424" i="4"/>
  <c r="F416" i="4"/>
  <c r="F408" i="4"/>
  <c r="F400" i="4"/>
  <c r="F392" i="4"/>
  <c r="F384" i="4"/>
  <c r="F376" i="4"/>
  <c r="F368" i="4"/>
  <c r="F360" i="4"/>
  <c r="F352" i="4"/>
  <c r="F344" i="4"/>
  <c r="F336" i="4"/>
  <c r="F328" i="4"/>
  <c r="F320" i="4"/>
  <c r="F312" i="4"/>
  <c r="F304" i="4"/>
  <c r="F296" i="4"/>
  <c r="F288" i="4"/>
  <c r="F280" i="4"/>
  <c r="F272" i="4"/>
  <c r="F264" i="4"/>
  <c r="F256" i="4"/>
  <c r="F248" i="4"/>
  <c r="F240" i="4"/>
  <c r="F232" i="4"/>
  <c r="F224" i="4"/>
  <c r="F216" i="4"/>
  <c r="F736" i="4"/>
  <c r="F727" i="4"/>
  <c r="F718" i="4"/>
  <c r="F709" i="4"/>
  <c r="F700" i="4"/>
  <c r="I700" i="4" s="1"/>
  <c r="F691" i="4"/>
  <c r="I691" i="4" s="1"/>
  <c r="F681" i="4"/>
  <c r="I681" i="4" s="1"/>
  <c r="F672" i="4"/>
  <c r="F663" i="4"/>
  <c r="F654" i="4"/>
  <c r="F645" i="4"/>
  <c r="F636" i="4"/>
  <c r="F627" i="4"/>
  <c r="I627" i="4" s="1"/>
  <c r="F617" i="4"/>
  <c r="I617" i="4" s="1"/>
  <c r="F608" i="4"/>
  <c r="I608" i="4" s="1"/>
  <c r="F599" i="4"/>
  <c r="F591" i="4"/>
  <c r="F583" i="4"/>
  <c r="F575" i="4"/>
  <c r="F567" i="4"/>
  <c r="F559" i="4"/>
  <c r="I559" i="4" s="1"/>
  <c r="F551" i="4"/>
  <c r="I551" i="4" s="1"/>
  <c r="F543" i="4"/>
  <c r="I543" i="4" s="1"/>
  <c r="F535" i="4"/>
  <c r="F527" i="4"/>
  <c r="F519" i="4"/>
  <c r="F511" i="4"/>
  <c r="F503" i="4"/>
  <c r="F495" i="4"/>
  <c r="I495" i="4" s="1"/>
  <c r="F487" i="4"/>
  <c r="I487" i="4" s="1"/>
  <c r="F479" i="4"/>
  <c r="I479" i="4" s="1"/>
  <c r="F471" i="4"/>
  <c r="F463" i="4"/>
  <c r="F455" i="4"/>
  <c r="F447" i="4"/>
  <c r="F439" i="4"/>
  <c r="F431" i="4"/>
  <c r="I431" i="4" s="1"/>
  <c r="F423" i="4"/>
  <c r="I423" i="4" s="1"/>
  <c r="F415" i="4"/>
  <c r="I415" i="4" s="1"/>
  <c r="F407" i="4"/>
  <c r="F399" i="4"/>
  <c r="F391" i="4"/>
  <c r="F383" i="4"/>
  <c r="F375" i="4"/>
  <c r="F367" i="4"/>
  <c r="I367" i="4" s="1"/>
  <c r="F359" i="4"/>
  <c r="I359" i="4" s="1"/>
  <c r="F351" i="4"/>
  <c r="I351" i="4" s="1"/>
  <c r="F343" i="4"/>
  <c r="I343" i="4" s="1"/>
  <c r="F335" i="4"/>
  <c r="I335" i="4" s="1"/>
  <c r="F327" i="4"/>
  <c r="I327" i="4" s="1"/>
  <c r="F319" i="4"/>
  <c r="F311" i="4"/>
  <c r="F303" i="4"/>
  <c r="I303" i="4" s="1"/>
  <c r="F295" i="4"/>
  <c r="I295" i="4" s="1"/>
  <c r="F287" i="4"/>
  <c r="I287" i="4" s="1"/>
  <c r="F279" i="4"/>
  <c r="F271" i="4"/>
  <c r="I271" i="4" s="1"/>
  <c r="F263" i="4"/>
  <c r="F255" i="4"/>
  <c r="F247" i="4"/>
  <c r="I247" i="4" s="1"/>
  <c r="F239" i="4"/>
  <c r="I239" i="4" s="1"/>
  <c r="F231" i="4"/>
  <c r="I231" i="4" s="1"/>
  <c r="F223" i="4"/>
  <c r="I223" i="4" s="1"/>
  <c r="F215" i="4"/>
  <c r="I215" i="4" s="1"/>
  <c r="F207" i="4"/>
  <c r="I207" i="4" s="1"/>
  <c r="F199" i="4"/>
  <c r="I199" i="4" s="1"/>
  <c r="F191" i="4"/>
  <c r="I191" i="4" s="1"/>
  <c r="F183" i="4"/>
  <c r="I183" i="4" s="1"/>
  <c r="F175" i="4"/>
  <c r="F167" i="4"/>
  <c r="I167" i="4" s="1"/>
  <c r="F159" i="4"/>
  <c r="I159" i="4" s="1"/>
  <c r="F151" i="4"/>
  <c r="I151" i="4" s="1"/>
  <c r="F143" i="4"/>
  <c r="I143" i="4" s="1"/>
  <c r="F135" i="4"/>
  <c r="I135" i="4" s="1"/>
  <c r="F127" i="4"/>
  <c r="F119" i="4"/>
  <c r="F111" i="4"/>
  <c r="I111" i="4" s="1"/>
  <c r="F103" i="4"/>
  <c r="I103" i="4" s="1"/>
  <c r="F95" i="4"/>
  <c r="I95" i="4" s="1"/>
  <c r="F87" i="4"/>
  <c r="F79" i="4"/>
  <c r="F71" i="4"/>
  <c r="I71" i="4" s="1"/>
  <c r="F63" i="4"/>
  <c r="F55" i="4"/>
  <c r="I55" i="4" s="1"/>
  <c r="F47" i="4"/>
  <c r="I47" i="4" s="1"/>
  <c r="F735" i="4"/>
  <c r="I735" i="4" s="1"/>
  <c r="F726" i="4"/>
  <c r="I726" i="4" s="1"/>
  <c r="F717" i="4"/>
  <c r="F708" i="4"/>
  <c r="F699" i="4"/>
  <c r="I699" i="4" s="1"/>
  <c r="F689" i="4"/>
  <c r="F680" i="4"/>
  <c r="F671" i="4"/>
  <c r="I671" i="4" s="1"/>
  <c r="F662" i="4"/>
  <c r="I662" i="4" s="1"/>
  <c r="F653" i="4"/>
  <c r="I653" i="4" s="1"/>
  <c r="F644" i="4"/>
  <c r="F635" i="4"/>
  <c r="I635" i="4" s="1"/>
  <c r="F625" i="4"/>
  <c r="F616" i="4"/>
  <c r="F607" i="4"/>
  <c r="F598" i="4"/>
  <c r="I598" i="4" s="1"/>
  <c r="F590" i="4"/>
  <c r="I590" i="4" s="1"/>
  <c r="F582" i="4"/>
  <c r="I582" i="4" s="1"/>
  <c r="F574" i="4"/>
  <c r="F566" i="4"/>
  <c r="F558" i="4"/>
  <c r="F550" i="4"/>
  <c r="F542" i="4"/>
  <c r="F534" i="4"/>
  <c r="I534" i="4" s="1"/>
  <c r="F526" i="4"/>
  <c r="I526" i="4" s="1"/>
  <c r="F518" i="4"/>
  <c r="I518" i="4" s="1"/>
  <c r="F510" i="4"/>
  <c r="F502" i="4"/>
  <c r="F494" i="4"/>
  <c r="F486" i="4"/>
  <c r="F478" i="4"/>
  <c r="F470" i="4"/>
  <c r="I470" i="4" s="1"/>
  <c r="F462" i="4"/>
  <c r="I462" i="4" s="1"/>
  <c r="F454" i="4"/>
  <c r="I454" i="4" s="1"/>
  <c r="F446" i="4"/>
  <c r="F438" i="4"/>
  <c r="F430" i="4"/>
  <c r="F422" i="4"/>
  <c r="F414" i="4"/>
  <c r="F406" i="4"/>
  <c r="I406" i="4" s="1"/>
  <c r="F398" i="4"/>
  <c r="I398" i="4" s="1"/>
  <c r="F390" i="4"/>
  <c r="I390" i="4" s="1"/>
  <c r="F382" i="4"/>
  <c r="F374" i="4"/>
  <c r="F734" i="4"/>
  <c r="I734" i="4" s="1"/>
  <c r="F725" i="4"/>
  <c r="F716" i="4"/>
  <c r="I716" i="4" s="1"/>
  <c r="F707" i="4"/>
  <c r="I707" i="4" s="1"/>
  <c r="F697" i="4"/>
  <c r="I697" i="4" s="1"/>
  <c r="F688" i="4"/>
  <c r="I688" i="4" s="1"/>
  <c r="F679" i="4"/>
  <c r="F670" i="4"/>
  <c r="I670" i="4" s="1"/>
  <c r="F661" i="4"/>
  <c r="I661" i="4" s="1"/>
  <c r="F652" i="4"/>
  <c r="F643" i="4"/>
  <c r="I643" i="4" s="1"/>
  <c r="F633" i="4"/>
  <c r="F624" i="4"/>
  <c r="I624" i="4" s="1"/>
  <c r="F615" i="4"/>
  <c r="I615" i="4" s="1"/>
  <c r="F606" i="4"/>
  <c r="I606" i="4" s="1"/>
  <c r="F597" i="4"/>
  <c r="I597" i="4" s="1"/>
  <c r="F589" i="4"/>
  <c r="I589" i="4" s="1"/>
  <c r="F581" i="4"/>
  <c r="F573" i="4"/>
  <c r="I573" i="4" s="1"/>
  <c r="F565" i="4"/>
  <c r="F557" i="4"/>
  <c r="F549" i="4"/>
  <c r="I549" i="4" s="1"/>
  <c r="F541" i="4"/>
  <c r="I541" i="4" s="1"/>
  <c r="F533" i="4"/>
  <c r="F525" i="4"/>
  <c r="I525" i="4" s="1"/>
  <c r="F517" i="4"/>
  <c r="F509" i="4"/>
  <c r="I509" i="4" s="1"/>
  <c r="F501" i="4"/>
  <c r="I501" i="4" s="1"/>
  <c r="F493" i="4"/>
  <c r="I493" i="4" s="1"/>
  <c r="F485" i="4"/>
  <c r="I485" i="4" s="1"/>
  <c r="F477" i="4"/>
  <c r="I477" i="4" s="1"/>
  <c r="F469" i="4"/>
  <c r="I469" i="4" s="1"/>
  <c r="F461" i="4"/>
  <c r="F453" i="4"/>
  <c r="F445" i="4"/>
  <c r="I445" i="4" s="1"/>
  <c r="F437" i="4"/>
  <c r="I437" i="4" s="1"/>
  <c r="F429" i="4"/>
  <c r="I429" i="4" s="1"/>
  <c r="F421" i="4"/>
  <c r="I421" i="4" s="1"/>
  <c r="F413" i="4"/>
  <c r="I413" i="4" s="1"/>
  <c r="F405" i="4"/>
  <c r="I405" i="4" s="1"/>
  <c r="F397" i="4"/>
  <c r="I397" i="4" s="1"/>
  <c r="F389" i="4"/>
  <c r="F381" i="4"/>
  <c r="I381" i="4" s="1"/>
  <c r="F373" i="4"/>
  <c r="I373" i="4" s="1"/>
  <c r="F365" i="4"/>
  <c r="I365" i="4" s="1"/>
  <c r="F357" i="4"/>
  <c r="I357" i="4" s="1"/>
  <c r="F349" i="4"/>
  <c r="F25" i="4"/>
  <c r="F44" i="4"/>
  <c r="I44" i="4" s="1"/>
  <c r="F65" i="4"/>
  <c r="F86" i="4"/>
  <c r="F108" i="4"/>
  <c r="I108" i="4" s="1"/>
  <c r="F120" i="4"/>
  <c r="I120" i="4" s="1"/>
  <c r="F145" i="4"/>
  <c r="I145" i="4" s="1"/>
  <c r="F172" i="4"/>
  <c r="I172" i="4" s="1"/>
  <c r="F204" i="4"/>
  <c r="I204" i="4" s="1"/>
  <c r="F244" i="4"/>
  <c r="I244" i="4" s="1"/>
  <c r="F308" i="4"/>
  <c r="I308" i="4" s="1"/>
  <c r="F350" i="4"/>
  <c r="I350" i="4" s="1"/>
  <c r="F460" i="4"/>
  <c r="I460" i="4" s="1"/>
  <c r="F15" i="4"/>
  <c r="I15" i="4" s="1"/>
  <c r="F24" i="4"/>
  <c r="I24" i="4" s="1"/>
  <c r="F33" i="4"/>
  <c r="I33" i="4" s="1"/>
  <c r="F42" i="4"/>
  <c r="I42" i="4" s="1"/>
  <c r="F53" i="4"/>
  <c r="I53" i="4" s="1"/>
  <c r="F64" i="4"/>
  <c r="I64" i="4" s="1"/>
  <c r="F74" i="4"/>
  <c r="F85" i="4"/>
  <c r="I85" i="4" s="1"/>
  <c r="F96" i="4"/>
  <c r="F106" i="4"/>
  <c r="I106" i="4" s="1"/>
  <c r="F118" i="4"/>
  <c r="I118" i="4" s="1"/>
  <c r="F132" i="4"/>
  <c r="I132" i="4" s="1"/>
  <c r="F144" i="4"/>
  <c r="I144" i="4" s="1"/>
  <c r="F157" i="4"/>
  <c r="F169" i="4"/>
  <c r="F184" i="4"/>
  <c r="I184" i="4" s="1"/>
  <c r="F200" i="4"/>
  <c r="I200" i="4" s="1"/>
  <c r="F220" i="4"/>
  <c r="I220" i="4" s="1"/>
  <c r="F238" i="4"/>
  <c r="I238" i="4" s="1"/>
  <c r="F261" i="4"/>
  <c r="I261" i="4" s="1"/>
  <c r="F284" i="4"/>
  <c r="F302" i="4"/>
  <c r="F325" i="4"/>
  <c r="F348" i="4"/>
  <c r="F388" i="4"/>
  <c r="I388" i="4" s="1"/>
  <c r="F452" i="4"/>
  <c r="I452" i="4" s="1"/>
  <c r="F516" i="4"/>
  <c r="F580" i="4"/>
  <c r="I580" i="4" s="1"/>
  <c r="F651" i="4"/>
  <c r="I651" i="4" s="1"/>
  <c r="F724" i="4"/>
  <c r="I724" i="4" s="1"/>
  <c r="N44" i="3"/>
  <c r="N43" i="3"/>
  <c r="N42" i="3"/>
  <c r="N41" i="3"/>
  <c r="N44" i="2"/>
  <c r="N43" i="2"/>
  <c r="N42" i="2"/>
  <c r="N41" i="2"/>
  <c r="N41" i="1"/>
  <c r="N40" i="1"/>
  <c r="N39" i="1"/>
  <c r="N38" i="1"/>
  <c r="I360" i="4" l="1"/>
  <c r="I475" i="4"/>
  <c r="I532" i="4"/>
  <c r="K62" i="4"/>
  <c r="K126" i="4"/>
  <c r="K190" i="4"/>
  <c r="K254" i="4"/>
  <c r="K318" i="4"/>
  <c r="K382" i="4"/>
  <c r="K446" i="4"/>
  <c r="K510" i="4"/>
  <c r="K574" i="4"/>
  <c r="K638" i="4"/>
  <c r="K702" i="4"/>
  <c r="I416" i="4"/>
  <c r="I219" i="4"/>
  <c r="I677" i="4"/>
  <c r="I30" i="4"/>
  <c r="K529" i="4"/>
  <c r="I633" i="4"/>
  <c r="I175" i="4"/>
  <c r="I240" i="4"/>
  <c r="I496" i="4"/>
  <c r="I701" i="4"/>
  <c r="I227" i="4"/>
  <c r="I483" i="4"/>
  <c r="I618" i="4"/>
  <c r="I278" i="4"/>
  <c r="I31" i="4"/>
  <c r="I212" i="4"/>
  <c r="I678" i="4"/>
  <c r="I468" i="4"/>
  <c r="I109" i="4"/>
  <c r="I26" i="4"/>
  <c r="K232" i="4"/>
  <c r="K409" i="4"/>
  <c r="K473" i="4"/>
  <c r="K60" i="4"/>
  <c r="K70" i="4"/>
  <c r="K134" i="4"/>
  <c r="K198" i="4"/>
  <c r="K262" i="4"/>
  <c r="K326" i="4"/>
  <c r="K390" i="4"/>
  <c r="K454" i="4"/>
  <c r="K518" i="4"/>
  <c r="K582" i="4"/>
  <c r="K646" i="4"/>
  <c r="K710" i="4"/>
  <c r="J165" i="4"/>
  <c r="I288" i="4"/>
  <c r="I544" i="4"/>
  <c r="I596" i="4"/>
  <c r="I232" i="4"/>
  <c r="I552" i="4"/>
  <c r="I539" i="4"/>
  <c r="I40" i="4"/>
  <c r="I16" i="4"/>
  <c r="I121" i="4"/>
  <c r="I368" i="4"/>
  <c r="I560" i="4"/>
  <c r="I201" i="4"/>
  <c r="I35" i="4"/>
  <c r="I163" i="4"/>
  <c r="I291" i="4"/>
  <c r="I419" i="4"/>
  <c r="I613" i="4"/>
  <c r="I686" i="4"/>
  <c r="I142" i="4"/>
  <c r="I102" i="4"/>
  <c r="I21" i="4"/>
  <c r="I292" i="4"/>
  <c r="I222" i="4"/>
  <c r="I325" i="4"/>
  <c r="I169" i="4"/>
  <c r="I74" i="4"/>
  <c r="I86" i="4"/>
  <c r="I414" i="4"/>
  <c r="I478" i="4"/>
  <c r="I542" i="4"/>
  <c r="I607" i="4"/>
  <c r="I680" i="4"/>
  <c r="I119" i="4"/>
  <c r="I311" i="4"/>
  <c r="I375" i="4"/>
  <c r="I439" i="4"/>
  <c r="I503" i="4"/>
  <c r="I567" i="4"/>
  <c r="I636" i="4"/>
  <c r="I709" i="4"/>
  <c r="I248" i="4"/>
  <c r="I312" i="4"/>
  <c r="I376" i="4"/>
  <c r="I440" i="4"/>
  <c r="I504" i="4"/>
  <c r="I568" i="4"/>
  <c r="I637" i="4"/>
  <c r="I710" i="4"/>
  <c r="I209" i="4"/>
  <c r="I273" i="4"/>
  <c r="I337" i="4"/>
  <c r="I401" i="4"/>
  <c r="I465" i="4"/>
  <c r="I529" i="4"/>
  <c r="I593" i="4"/>
  <c r="I665" i="4"/>
  <c r="I114" i="4"/>
  <c r="I178" i="4"/>
  <c r="I242" i="4"/>
  <c r="I306" i="4"/>
  <c r="I370" i="4"/>
  <c r="I434" i="4"/>
  <c r="I498" i="4"/>
  <c r="I562" i="4"/>
  <c r="I630" i="4"/>
  <c r="I703" i="4"/>
  <c r="I43" i="4"/>
  <c r="I107" i="4"/>
  <c r="I171" i="4"/>
  <c r="I235" i="4"/>
  <c r="I299" i="4"/>
  <c r="I363" i="4"/>
  <c r="I427" i="4"/>
  <c r="I491" i="4"/>
  <c r="I555" i="4"/>
  <c r="I622" i="4"/>
  <c r="I695" i="4"/>
  <c r="I626" i="4"/>
  <c r="I690" i="4"/>
  <c r="I572" i="4"/>
  <c r="I260" i="4"/>
  <c r="I129" i="4"/>
  <c r="I41" i="4"/>
  <c r="I213" i="4"/>
  <c r="I104" i="4"/>
  <c r="I22" i="4"/>
  <c r="I366" i="4"/>
  <c r="I196" i="4"/>
  <c r="I92" i="4"/>
  <c r="I12" i="4"/>
  <c r="I334" i="4"/>
  <c r="I176" i="4"/>
  <c r="I80" i="4"/>
  <c r="I588" i="4"/>
  <c r="I158" i="4"/>
  <c r="I605" i="4"/>
  <c r="I136" i="4"/>
  <c r="I404" i="4"/>
  <c r="I205" i="4"/>
  <c r="I98" i="4"/>
  <c r="I17" i="4"/>
  <c r="K496" i="4"/>
  <c r="K26" i="4"/>
  <c r="K80" i="4"/>
  <c r="K49" i="4"/>
  <c r="K30" i="4"/>
  <c r="K264" i="4"/>
  <c r="K13" i="4"/>
  <c r="K144" i="4"/>
  <c r="K656" i="4"/>
  <c r="K89" i="4"/>
  <c r="K56" i="4"/>
  <c r="K34" i="4"/>
  <c r="K296" i="4"/>
  <c r="K161" i="4"/>
  <c r="K289" i="4"/>
  <c r="K353" i="4"/>
  <c r="K417" i="4"/>
  <c r="K545" i="4"/>
  <c r="K609" i="4"/>
  <c r="K673" i="4"/>
  <c r="K186" i="4"/>
  <c r="K250" i="4"/>
  <c r="K314" i="4"/>
  <c r="K378" i="4"/>
  <c r="K442" i="4"/>
  <c r="K506" i="4"/>
  <c r="K570" i="4"/>
  <c r="K634" i="4"/>
  <c r="K698" i="4"/>
  <c r="K83" i="4"/>
  <c r="K147" i="4"/>
  <c r="K211" i="4"/>
  <c r="K275" i="4"/>
  <c r="I557" i="4"/>
  <c r="I424" i="4"/>
  <c r="I155" i="4"/>
  <c r="I604" i="4"/>
  <c r="I156" i="4"/>
  <c r="I221" i="4"/>
  <c r="I432" i="4"/>
  <c r="I628" i="4"/>
  <c r="I355" i="4"/>
  <c r="I547" i="4"/>
  <c r="I682" i="4"/>
  <c r="I302" i="4"/>
  <c r="I157" i="4"/>
  <c r="I65" i="4"/>
  <c r="I389" i="4"/>
  <c r="I453" i="4"/>
  <c r="I517" i="4"/>
  <c r="I581" i="4"/>
  <c r="I652" i="4"/>
  <c r="I725" i="4"/>
  <c r="I422" i="4"/>
  <c r="I486" i="4"/>
  <c r="I550" i="4"/>
  <c r="I616" i="4"/>
  <c r="I689" i="4"/>
  <c r="I63" i="4"/>
  <c r="I127" i="4"/>
  <c r="I255" i="4"/>
  <c r="I319" i="4"/>
  <c r="I383" i="4"/>
  <c r="I447" i="4"/>
  <c r="I511" i="4"/>
  <c r="I575" i="4"/>
  <c r="I645" i="4"/>
  <c r="I718" i="4"/>
  <c r="I256" i="4"/>
  <c r="I320" i="4"/>
  <c r="I384" i="4"/>
  <c r="I448" i="4"/>
  <c r="I512" i="4"/>
  <c r="I576" i="4"/>
  <c r="I646" i="4"/>
  <c r="I719" i="4"/>
  <c r="I217" i="4"/>
  <c r="I281" i="4"/>
  <c r="I345" i="4"/>
  <c r="I409" i="4"/>
  <c r="I473" i="4"/>
  <c r="I537" i="4"/>
  <c r="I601" i="4"/>
  <c r="I675" i="4"/>
  <c r="I122" i="4"/>
  <c r="I186" i="4"/>
  <c r="I250" i="4"/>
  <c r="I314" i="4"/>
  <c r="I378" i="4"/>
  <c r="I442" i="4"/>
  <c r="I506" i="4"/>
  <c r="I570" i="4"/>
  <c r="I639" i="4"/>
  <c r="I712" i="4"/>
  <c r="I51" i="4"/>
  <c r="I115" i="4"/>
  <c r="I179" i="4"/>
  <c r="I243" i="4"/>
  <c r="I307" i="4"/>
  <c r="I371" i="4"/>
  <c r="I435" i="4"/>
  <c r="I499" i="4"/>
  <c r="I563" i="4"/>
  <c r="I631" i="4"/>
  <c r="I704" i="4"/>
  <c r="I634" i="4"/>
  <c r="I698" i="4"/>
  <c r="I508" i="4"/>
  <c r="I237" i="4"/>
  <c r="I117" i="4"/>
  <c r="I32" i="4"/>
  <c r="I372" i="4"/>
  <c r="I197" i="4"/>
  <c r="I93" i="4"/>
  <c r="I13" i="4"/>
  <c r="I340" i="4"/>
  <c r="I180" i="4"/>
  <c r="I81" i="4"/>
  <c r="I660" i="4"/>
  <c r="I316" i="4"/>
  <c r="I164" i="4"/>
  <c r="I69" i="4"/>
  <c r="I524" i="4"/>
  <c r="I133" i="4"/>
  <c r="I540" i="4"/>
  <c r="I246" i="4"/>
  <c r="I124" i="4"/>
  <c r="I37" i="4"/>
  <c r="I356" i="4"/>
  <c r="I189" i="4"/>
  <c r="I88" i="4"/>
  <c r="K35" i="4"/>
  <c r="I224" i="4"/>
  <c r="I609" i="4"/>
  <c r="I296" i="4"/>
  <c r="I347" i="4"/>
  <c r="I230" i="4"/>
  <c r="I284" i="4"/>
  <c r="I430" i="4"/>
  <c r="I494" i="4"/>
  <c r="I558" i="4"/>
  <c r="I625" i="4"/>
  <c r="I263" i="4"/>
  <c r="I391" i="4"/>
  <c r="I455" i="4"/>
  <c r="I519" i="4"/>
  <c r="I583" i="4"/>
  <c r="I654" i="4"/>
  <c r="I727" i="4"/>
  <c r="I264" i="4"/>
  <c r="I328" i="4"/>
  <c r="I392" i="4"/>
  <c r="I456" i="4"/>
  <c r="I520" i="4"/>
  <c r="I584" i="4"/>
  <c r="I655" i="4"/>
  <c r="I728" i="4"/>
  <c r="I225" i="4"/>
  <c r="I289" i="4"/>
  <c r="I353" i="4"/>
  <c r="I417" i="4"/>
  <c r="I481" i="4"/>
  <c r="I545" i="4"/>
  <c r="I611" i="4"/>
  <c r="I684" i="4"/>
  <c r="I194" i="4"/>
  <c r="I258" i="4"/>
  <c r="I322" i="4"/>
  <c r="I386" i="4"/>
  <c r="I450" i="4"/>
  <c r="I514" i="4"/>
  <c r="I578" i="4"/>
  <c r="I648" i="4"/>
  <c r="I721" i="4"/>
  <c r="I642" i="4"/>
  <c r="I444" i="4"/>
  <c r="I687" i="4"/>
  <c r="I293" i="4"/>
  <c r="I150" i="4"/>
  <c r="I58" i="4"/>
  <c r="I97" i="4"/>
  <c r="I476" i="4"/>
  <c r="I228" i="4"/>
  <c r="I110" i="4"/>
  <c r="I28" i="4"/>
  <c r="I173" i="4"/>
  <c r="I77" i="4"/>
  <c r="K304" i="4"/>
  <c r="K560" i="4"/>
  <c r="K129" i="4"/>
  <c r="K272" i="4"/>
  <c r="K424" i="4"/>
  <c r="K177" i="4"/>
  <c r="K305" i="4"/>
  <c r="K369" i="4"/>
  <c r="K433" i="4"/>
  <c r="K497" i="4"/>
  <c r="K561" i="4"/>
  <c r="K625" i="4"/>
  <c r="K689" i="4"/>
  <c r="K74" i="4"/>
  <c r="K138" i="4"/>
  <c r="I96" i="4"/>
  <c r="I692" i="4"/>
  <c r="I283" i="4"/>
  <c r="I610" i="4"/>
  <c r="I438" i="4"/>
  <c r="I527" i="4"/>
  <c r="I663" i="4"/>
  <c r="I336" i="4"/>
  <c r="I528" i="4"/>
  <c r="I664" i="4"/>
  <c r="I233" i="4"/>
  <c r="I425" i="4"/>
  <c r="I620" i="4"/>
  <c r="I330" i="4"/>
  <c r="I458" i="4"/>
  <c r="I657" i="4"/>
  <c r="I731" i="4"/>
  <c r="I650" i="4"/>
  <c r="I714" i="4"/>
  <c r="I715" i="4"/>
  <c r="I72" i="4"/>
  <c r="I152" i="4"/>
  <c r="I60" i="4"/>
  <c r="I614" i="4"/>
  <c r="I48" i="4"/>
  <c r="I326" i="4"/>
  <c r="I412" i="4"/>
  <c r="I100" i="4"/>
  <c r="I309" i="4"/>
  <c r="I160" i="4"/>
  <c r="I66" i="4"/>
  <c r="K488" i="4"/>
  <c r="K185" i="4"/>
  <c r="K377" i="4"/>
  <c r="K441" i="4"/>
  <c r="K505" i="4"/>
  <c r="K633" i="4"/>
  <c r="K697" i="4"/>
  <c r="K82" i="4"/>
  <c r="K146" i="4"/>
  <c r="K210" i="4"/>
  <c r="K274" i="4"/>
  <c r="K338" i="4"/>
  <c r="K402" i="4"/>
  <c r="K466" i="4"/>
  <c r="K530" i="4"/>
  <c r="K594" i="4"/>
  <c r="K658" i="4"/>
  <c r="K722" i="4"/>
  <c r="K107" i="4"/>
  <c r="K171" i="4"/>
  <c r="K235" i="4"/>
  <c r="K299" i="4"/>
  <c r="K363" i="4"/>
  <c r="K427" i="4"/>
  <c r="K491" i="4"/>
  <c r="K555" i="4"/>
  <c r="K619" i="4"/>
  <c r="K683" i="4"/>
  <c r="K28" i="4"/>
  <c r="I352" i="4"/>
  <c r="I480" i="4"/>
  <c r="I488" i="4"/>
  <c r="I411" i="4"/>
  <c r="I254" i="4"/>
  <c r="I113" i="4"/>
  <c r="I20" i="4"/>
  <c r="I348" i="4"/>
  <c r="I565" i="4"/>
  <c r="I304" i="4"/>
  <c r="I461" i="4"/>
  <c r="I25" i="4"/>
  <c r="I533" i="4"/>
  <c r="I374" i="4"/>
  <c r="I502" i="4"/>
  <c r="I566" i="4"/>
  <c r="I708" i="4"/>
  <c r="I79" i="4"/>
  <c r="I399" i="4"/>
  <c r="I463" i="4"/>
  <c r="I591" i="4"/>
  <c r="I736" i="4"/>
  <c r="I272" i="4"/>
  <c r="I400" i="4"/>
  <c r="I464" i="4"/>
  <c r="I592" i="4"/>
  <c r="I737" i="4"/>
  <c r="I297" i="4"/>
  <c r="I361" i="4"/>
  <c r="I489" i="4"/>
  <c r="I553" i="4"/>
  <c r="I693" i="4"/>
  <c r="I202" i="4"/>
  <c r="I266" i="4"/>
  <c r="I394" i="4"/>
  <c r="I522" i="4"/>
  <c r="I586" i="4"/>
  <c r="I516" i="4"/>
  <c r="I349" i="4"/>
  <c r="I679" i="4"/>
  <c r="I382" i="4"/>
  <c r="I446" i="4"/>
  <c r="I510" i="4"/>
  <c r="I574" i="4"/>
  <c r="I644" i="4"/>
  <c r="I717" i="4"/>
  <c r="I87" i="4"/>
  <c r="I279" i="4"/>
  <c r="I407" i="4"/>
  <c r="I471" i="4"/>
  <c r="I535" i="4"/>
  <c r="I599" i="4"/>
  <c r="I672" i="4"/>
  <c r="I216" i="4"/>
  <c r="I280" i="4"/>
  <c r="I344" i="4"/>
  <c r="I408" i="4"/>
  <c r="I472" i="4"/>
  <c r="I536" i="4"/>
  <c r="I600" i="4"/>
  <c r="I673" i="4"/>
  <c r="I241" i="4"/>
  <c r="I305" i="4"/>
  <c r="I369" i="4"/>
  <c r="I433" i="4"/>
  <c r="I497" i="4"/>
  <c r="I561" i="4"/>
  <c r="I629" i="4"/>
  <c r="I702" i="4"/>
  <c r="I146" i="4"/>
  <c r="I210" i="4"/>
  <c r="I274" i="4"/>
  <c r="I338" i="4"/>
  <c r="I402" i="4"/>
  <c r="I466" i="4"/>
  <c r="I530" i="4"/>
  <c r="I594" i="4"/>
  <c r="I667" i="4"/>
  <c r="I11" i="4"/>
  <c r="I75" i="4"/>
  <c r="I139" i="4"/>
  <c r="I203" i="4"/>
  <c r="I267" i="4"/>
  <c r="I331" i="4"/>
  <c r="I395" i="4"/>
  <c r="I459" i="4"/>
  <c r="I523" i="4"/>
  <c r="I587" i="4"/>
  <c r="I732" i="4"/>
  <c r="I658" i="4"/>
  <c r="I722" i="4"/>
  <c r="I342" i="4"/>
  <c r="I182" i="4"/>
  <c r="I84" i="4"/>
  <c r="I300" i="4"/>
  <c r="I153" i="4"/>
  <c r="I61" i="4"/>
  <c r="I623" i="4"/>
  <c r="I276" i="4"/>
  <c r="I140" i="4"/>
  <c r="I49" i="4"/>
  <c r="I548" i="4"/>
  <c r="I252" i="4"/>
  <c r="I285" i="4"/>
  <c r="I54" i="4"/>
  <c r="I358" i="4"/>
  <c r="I669" i="4"/>
  <c r="I286" i="4"/>
  <c r="I148" i="4"/>
  <c r="I56" i="4"/>
  <c r="K368" i="4"/>
  <c r="K624" i="4"/>
  <c r="K27" i="4"/>
  <c r="K11" i="4"/>
  <c r="K136" i="4"/>
  <c r="K520" i="4"/>
  <c r="K51" i="4"/>
  <c r="K400" i="4"/>
  <c r="K32" i="4"/>
  <c r="K15" i="4"/>
  <c r="K96" i="4"/>
  <c r="K552" i="4"/>
  <c r="K257" i="4"/>
  <c r="K321" i="4"/>
  <c r="K385" i="4"/>
  <c r="K513" i="4"/>
  <c r="K577" i="4"/>
  <c r="K641" i="4"/>
  <c r="K90" i="4"/>
  <c r="K154" i="4"/>
  <c r="K218" i="4"/>
  <c r="K282" i="4"/>
  <c r="K346" i="4"/>
  <c r="J619" i="4"/>
  <c r="J683" i="4"/>
  <c r="J261" i="4"/>
  <c r="J152" i="4"/>
  <c r="J129" i="4"/>
  <c r="K339" i="4"/>
  <c r="K403" i="4"/>
  <c r="K467" i="4"/>
  <c r="K531" i="4"/>
  <c r="K595" i="4"/>
  <c r="K659" i="4"/>
  <c r="K723" i="4"/>
  <c r="K68" i="4"/>
  <c r="K132" i="4"/>
  <c r="K196" i="4"/>
  <c r="K260" i="4"/>
  <c r="K324" i="4"/>
  <c r="K388" i="4"/>
  <c r="K452" i="4"/>
  <c r="K516" i="4"/>
  <c r="K580" i="4"/>
  <c r="K644" i="4"/>
  <c r="K708" i="4"/>
  <c r="K78" i="4"/>
  <c r="K142" i="4"/>
  <c r="K206" i="4"/>
  <c r="K270" i="4"/>
  <c r="K334" i="4"/>
  <c r="K398" i="4"/>
  <c r="K462" i="4"/>
  <c r="K526" i="4"/>
  <c r="K590" i="4"/>
  <c r="K654" i="4"/>
  <c r="K718" i="4"/>
  <c r="J506" i="4"/>
  <c r="J698" i="4"/>
  <c r="J23" i="4"/>
  <c r="J96" i="4"/>
  <c r="J19" i="4"/>
  <c r="J92" i="4"/>
  <c r="J171" i="4"/>
  <c r="J299" i="4"/>
  <c r="J47" i="4"/>
  <c r="J120" i="4"/>
  <c r="J364" i="4"/>
  <c r="J499" i="4"/>
  <c r="J627" i="4"/>
  <c r="J691" i="4"/>
  <c r="J420" i="4"/>
  <c r="J484" i="4"/>
  <c r="J548" i="4"/>
  <c r="J612" i="4"/>
  <c r="J676" i="4"/>
  <c r="J205" i="4"/>
  <c r="J269" i="4"/>
  <c r="J333" i="4"/>
  <c r="J397" i="4"/>
  <c r="J286" i="4"/>
  <c r="J350" i="4"/>
  <c r="J414" i="4"/>
  <c r="J478" i="4"/>
  <c r="J542" i="4"/>
  <c r="J606" i="4"/>
  <c r="J670" i="4"/>
  <c r="J734" i="4"/>
  <c r="J255" i="4"/>
  <c r="J319" i="4"/>
  <c r="J383" i="4"/>
  <c r="J447" i="4"/>
  <c r="J511" i="4"/>
  <c r="J575" i="4"/>
  <c r="J639" i="4"/>
  <c r="J703" i="4"/>
  <c r="J160" i="4"/>
  <c r="J224" i="4"/>
  <c r="J288" i="4"/>
  <c r="J352" i="4"/>
  <c r="J416" i="4"/>
  <c r="J480" i="4"/>
  <c r="J544" i="4"/>
  <c r="J608" i="4"/>
  <c r="J672" i="4"/>
  <c r="J736" i="4"/>
  <c r="J73" i="4"/>
  <c r="J393" i="4"/>
  <c r="J457" i="4"/>
  <c r="J521" i="4"/>
  <c r="J585" i="4"/>
  <c r="J649" i="4"/>
  <c r="J713" i="4"/>
  <c r="K97" i="4"/>
  <c r="K240" i="4"/>
  <c r="K568" i="4"/>
  <c r="K63" i="4"/>
  <c r="K39" i="4"/>
  <c r="K328" i="4"/>
  <c r="K22" i="4"/>
  <c r="K208" i="4"/>
  <c r="K720" i="4"/>
  <c r="K113" i="4"/>
  <c r="K600" i="4"/>
  <c r="K72" i="4"/>
  <c r="K43" i="4"/>
  <c r="K360" i="4"/>
  <c r="K127" i="4"/>
  <c r="K191" i="4"/>
  <c r="K255" i="4"/>
  <c r="K319" i="4"/>
  <c r="K383" i="4"/>
  <c r="K447" i="4"/>
  <c r="K511" i="4"/>
  <c r="K575" i="4"/>
  <c r="K639" i="4"/>
  <c r="K703" i="4"/>
  <c r="K169" i="4"/>
  <c r="K233" i="4"/>
  <c r="K297" i="4"/>
  <c r="K361" i="4"/>
  <c r="K425" i="4"/>
  <c r="K489" i="4"/>
  <c r="K553" i="4"/>
  <c r="K617" i="4"/>
  <c r="K681" i="4"/>
  <c r="K66" i="4"/>
  <c r="K130" i="4"/>
  <c r="K194" i="4"/>
  <c r="K258" i="4"/>
  <c r="K322" i="4"/>
  <c r="K386" i="4"/>
  <c r="K450" i="4"/>
  <c r="K514" i="4"/>
  <c r="K578" i="4"/>
  <c r="K642" i="4"/>
  <c r="K706" i="4"/>
  <c r="K91" i="4"/>
  <c r="K155" i="4"/>
  <c r="K219" i="4"/>
  <c r="K283" i="4"/>
  <c r="K347" i="4"/>
  <c r="K411" i="4"/>
  <c r="K475" i="4"/>
  <c r="K539" i="4"/>
  <c r="K603" i="4"/>
  <c r="K667" i="4"/>
  <c r="K731" i="4"/>
  <c r="K76" i="4"/>
  <c r="K140" i="4"/>
  <c r="K204" i="4"/>
  <c r="K268" i="4"/>
  <c r="K332" i="4"/>
  <c r="K396" i="4"/>
  <c r="K460" i="4"/>
  <c r="K524" i="4"/>
  <c r="K588" i="4"/>
  <c r="K652" i="4"/>
  <c r="K716" i="4"/>
  <c r="K85" i="4"/>
  <c r="K149" i="4"/>
  <c r="K213" i="4"/>
  <c r="K277" i="4"/>
  <c r="K341" i="4"/>
  <c r="K405" i="4"/>
  <c r="K469" i="4"/>
  <c r="K533" i="4"/>
  <c r="K597" i="4"/>
  <c r="K661" i="4"/>
  <c r="K725" i="4"/>
  <c r="K86" i="4"/>
  <c r="K150" i="4"/>
  <c r="K214" i="4"/>
  <c r="K278" i="4"/>
  <c r="K342" i="4"/>
  <c r="K406" i="4"/>
  <c r="K470" i="4"/>
  <c r="K534" i="4"/>
  <c r="K598" i="4"/>
  <c r="K662" i="4"/>
  <c r="K726" i="4"/>
  <c r="J186" i="4"/>
  <c r="J32" i="4"/>
  <c r="J187" i="4"/>
  <c r="J331" i="4"/>
  <c r="J250" i="4"/>
  <c r="J28" i="4"/>
  <c r="J101" i="4"/>
  <c r="J181" i="4"/>
  <c r="J322" i="4"/>
  <c r="J56" i="4"/>
  <c r="J130" i="4"/>
  <c r="J387" i="4"/>
  <c r="J507" i="4"/>
  <c r="J571" i="4"/>
  <c r="J635" i="4"/>
  <c r="J699" i="4"/>
  <c r="J428" i="4"/>
  <c r="J492" i="4"/>
  <c r="J556" i="4"/>
  <c r="J620" i="4"/>
  <c r="J684" i="4"/>
  <c r="J213" i="4"/>
  <c r="J277" i="4"/>
  <c r="J341" i="4"/>
  <c r="J405" i="4"/>
  <c r="J469" i="4"/>
  <c r="J533" i="4"/>
  <c r="J597" i="4"/>
  <c r="J661" i="4"/>
  <c r="J725" i="4"/>
  <c r="J294" i="4"/>
  <c r="J358" i="4"/>
  <c r="J422" i="4"/>
  <c r="J486" i="4"/>
  <c r="J550" i="4"/>
  <c r="J614" i="4"/>
  <c r="J678" i="4"/>
  <c r="J199" i="4"/>
  <c r="J263" i="4"/>
  <c r="J327" i="4"/>
  <c r="J391" i="4"/>
  <c r="J455" i="4"/>
  <c r="J519" i="4"/>
  <c r="J583" i="4"/>
  <c r="J647" i="4"/>
  <c r="J711" i="4"/>
  <c r="J168" i="4"/>
  <c r="J232" i="4"/>
  <c r="J296" i="4"/>
  <c r="J360" i="4"/>
  <c r="J424" i="4"/>
  <c r="J488" i="4"/>
  <c r="J552" i="4"/>
  <c r="J616" i="4"/>
  <c r="J680" i="4"/>
  <c r="J17" i="4"/>
  <c r="J81" i="4"/>
  <c r="J145" i="4"/>
  <c r="J209" i="4"/>
  <c r="J273" i="4"/>
  <c r="J337" i="4"/>
  <c r="J401" i="4"/>
  <c r="J465" i="4"/>
  <c r="J529" i="4"/>
  <c r="J593" i="4"/>
  <c r="J657" i="4"/>
  <c r="J721" i="4"/>
  <c r="K20" i="4"/>
  <c r="K84" i="4"/>
  <c r="K148" i="4"/>
  <c r="K212" i="4"/>
  <c r="K276" i="4"/>
  <c r="K340" i="4"/>
  <c r="K404" i="4"/>
  <c r="K468" i="4"/>
  <c r="K532" i="4"/>
  <c r="K596" i="4"/>
  <c r="K660" i="4"/>
  <c r="K724" i="4"/>
  <c r="K93" i="4"/>
  <c r="K157" i="4"/>
  <c r="K221" i="4"/>
  <c r="K285" i="4"/>
  <c r="K349" i="4"/>
  <c r="K413" i="4"/>
  <c r="K477" i="4"/>
  <c r="K541" i="4"/>
  <c r="K605" i="4"/>
  <c r="K669" i="4"/>
  <c r="K733" i="4"/>
  <c r="K94" i="4"/>
  <c r="K158" i="4"/>
  <c r="K222" i="4"/>
  <c r="K286" i="4"/>
  <c r="K350" i="4"/>
  <c r="K414" i="4"/>
  <c r="K478" i="4"/>
  <c r="K542" i="4"/>
  <c r="K606" i="4"/>
  <c r="K670" i="4"/>
  <c r="K734" i="4"/>
  <c r="J77" i="4"/>
  <c r="J197" i="4"/>
  <c r="J79" i="4"/>
  <c r="J156" i="4"/>
  <c r="J268" i="4"/>
  <c r="J459" i="4"/>
  <c r="J44" i="4"/>
  <c r="J117" i="4"/>
  <c r="J356" i="4"/>
  <c r="J158" i="4"/>
  <c r="J275" i="4"/>
  <c r="J30" i="4"/>
  <c r="J103" i="4"/>
  <c r="J183" i="4"/>
  <c r="J324" i="4"/>
  <c r="J515" i="4"/>
  <c r="J579" i="4"/>
  <c r="J643" i="4"/>
  <c r="J707" i="4"/>
  <c r="J436" i="4"/>
  <c r="J500" i="4"/>
  <c r="J564" i="4"/>
  <c r="J628" i="4"/>
  <c r="J692" i="4"/>
  <c r="J221" i="4"/>
  <c r="J285" i="4"/>
  <c r="J349" i="4"/>
  <c r="J413" i="4"/>
  <c r="J477" i="4"/>
  <c r="J541" i="4"/>
  <c r="J605" i="4"/>
  <c r="J669" i="4"/>
  <c r="J733" i="4"/>
  <c r="J302" i="4"/>
  <c r="J366" i="4"/>
  <c r="J430" i="4"/>
  <c r="J494" i="4"/>
  <c r="J558" i="4"/>
  <c r="J622" i="4"/>
  <c r="J686" i="4"/>
  <c r="J207" i="4"/>
  <c r="J271" i="4"/>
  <c r="J335" i="4"/>
  <c r="J399" i="4"/>
  <c r="J463" i="4"/>
  <c r="J527" i="4"/>
  <c r="J591" i="4"/>
  <c r="J655" i="4"/>
  <c r="J719" i="4"/>
  <c r="J176" i="4"/>
  <c r="J240" i="4"/>
  <c r="J304" i="4"/>
  <c r="J368" i="4"/>
  <c r="J432" i="4"/>
  <c r="J496" i="4"/>
  <c r="J560" i="4"/>
  <c r="J624" i="4"/>
  <c r="J688" i="4"/>
  <c r="J25" i="4"/>
  <c r="J89" i="4"/>
  <c r="J153" i="4"/>
  <c r="J217" i="4"/>
  <c r="J281" i="4"/>
  <c r="J345" i="4"/>
  <c r="J409" i="4"/>
  <c r="J473" i="4"/>
  <c r="J537" i="4"/>
  <c r="J601" i="4"/>
  <c r="J665" i="4"/>
  <c r="J729" i="4"/>
  <c r="K102" i="4"/>
  <c r="K166" i="4"/>
  <c r="K230" i="4"/>
  <c r="K294" i="4"/>
  <c r="K358" i="4"/>
  <c r="K422" i="4"/>
  <c r="K486" i="4"/>
  <c r="K550" i="4"/>
  <c r="K614" i="4"/>
  <c r="K678" i="4"/>
  <c r="J634" i="4"/>
  <c r="J68" i="4"/>
  <c r="J124" i="4"/>
  <c r="J212" i="4"/>
  <c r="J15" i="4"/>
  <c r="J88" i="4"/>
  <c r="J166" i="4"/>
  <c r="J291" i="4"/>
  <c r="J53" i="4"/>
  <c r="J126" i="4"/>
  <c r="J379" i="4"/>
  <c r="J91" i="4"/>
  <c r="J46" i="4"/>
  <c r="J119" i="4"/>
  <c r="J204" i="4"/>
  <c r="J363" i="4"/>
  <c r="J75" i="4"/>
  <c r="J150" i="4"/>
  <c r="J259" i="4"/>
  <c r="J443" i="4"/>
  <c r="J39" i="4"/>
  <c r="J112" i="4"/>
  <c r="J195" i="4"/>
  <c r="J347" i="4"/>
  <c r="J523" i="4"/>
  <c r="J587" i="4"/>
  <c r="J651" i="4"/>
  <c r="J715" i="4"/>
  <c r="J444" i="4"/>
  <c r="J229" i="4"/>
  <c r="J293" i="4"/>
  <c r="J357" i="4"/>
  <c r="J421" i="4"/>
  <c r="J485" i="4"/>
  <c r="J549" i="4"/>
  <c r="J613" i="4"/>
  <c r="J677" i="4"/>
  <c r="J215" i="4"/>
  <c r="J279" i="4"/>
  <c r="J343" i="4"/>
  <c r="J407" i="4"/>
  <c r="J471" i="4"/>
  <c r="J535" i="4"/>
  <c r="J599" i="4"/>
  <c r="J663" i="4"/>
  <c r="J727" i="4"/>
  <c r="J184" i="4"/>
  <c r="J248" i="4"/>
  <c r="J312" i="4"/>
  <c r="J376" i="4"/>
  <c r="J440" i="4"/>
  <c r="J504" i="4"/>
  <c r="J568" i="4"/>
  <c r="J632" i="4"/>
  <c r="J696" i="4"/>
  <c r="J33" i="4"/>
  <c r="J97" i="4"/>
  <c r="J161" i="4"/>
  <c r="J225" i="4"/>
  <c r="J289" i="4"/>
  <c r="J353" i="4"/>
  <c r="J417" i="4"/>
  <c r="J481" i="4"/>
  <c r="J545" i="4"/>
  <c r="J609" i="4"/>
  <c r="J673" i="4"/>
  <c r="J737" i="4"/>
  <c r="K410" i="4"/>
  <c r="K474" i="4"/>
  <c r="K538" i="4"/>
  <c r="K602" i="4"/>
  <c r="K666" i="4"/>
  <c r="K730" i="4"/>
  <c r="K115" i="4"/>
  <c r="K179" i="4"/>
  <c r="K243" i="4"/>
  <c r="K307" i="4"/>
  <c r="K371" i="4"/>
  <c r="K435" i="4"/>
  <c r="K499" i="4"/>
  <c r="K563" i="4"/>
  <c r="K627" i="4"/>
  <c r="K691" i="4"/>
  <c r="K36" i="4"/>
  <c r="K100" i="4"/>
  <c r="K164" i="4"/>
  <c r="K228" i="4"/>
  <c r="K292" i="4"/>
  <c r="K356" i="4"/>
  <c r="K420" i="4"/>
  <c r="K484" i="4"/>
  <c r="K548" i="4"/>
  <c r="K612" i="4"/>
  <c r="K676" i="4"/>
  <c r="K46" i="4"/>
  <c r="K110" i="4"/>
  <c r="K174" i="4"/>
  <c r="K238" i="4"/>
  <c r="K302" i="4"/>
  <c r="K366" i="4"/>
  <c r="K430" i="4"/>
  <c r="K494" i="4"/>
  <c r="K558" i="4"/>
  <c r="K622" i="4"/>
  <c r="K686" i="4"/>
  <c r="J142" i="4"/>
  <c r="J60" i="4"/>
  <c r="J133" i="4"/>
  <c r="J228" i="4"/>
  <c r="J24" i="4"/>
  <c r="J314" i="4"/>
  <c r="J62" i="4"/>
  <c r="J135" i="4"/>
  <c r="J27" i="4"/>
  <c r="J100" i="4"/>
  <c r="J180" i="4"/>
  <c r="J316" i="4"/>
  <c r="J55" i="4"/>
  <c r="J128" i="4"/>
  <c r="J220" i="4"/>
  <c r="J11" i="4"/>
  <c r="J84" i="4"/>
  <c r="J48" i="4"/>
  <c r="J122" i="4"/>
  <c r="J467" i="4"/>
  <c r="J531" i="4"/>
  <c r="J595" i="4"/>
  <c r="J659" i="4"/>
  <c r="J723" i="4"/>
  <c r="J452" i="4"/>
  <c r="J516" i="4"/>
  <c r="J580" i="4"/>
  <c r="J644" i="4"/>
  <c r="J708" i="4"/>
  <c r="J237" i="4"/>
  <c r="J301" i="4"/>
  <c r="J365" i="4"/>
  <c r="J429" i="4"/>
  <c r="J493" i="4"/>
  <c r="J557" i="4"/>
  <c r="J621" i="4"/>
  <c r="J685" i="4"/>
  <c r="J254" i="4"/>
  <c r="J318" i="4"/>
  <c r="J382" i="4"/>
  <c r="J446" i="4"/>
  <c r="J510" i="4"/>
  <c r="J574" i="4"/>
  <c r="J638" i="4"/>
  <c r="J702" i="4"/>
  <c r="J223" i="4"/>
  <c r="J287" i="4"/>
  <c r="J351" i="4"/>
  <c r="J415" i="4"/>
  <c r="J479" i="4"/>
  <c r="J543" i="4"/>
  <c r="J607" i="4"/>
  <c r="J671" i="4"/>
  <c r="J735" i="4"/>
  <c r="J192" i="4"/>
  <c r="J256" i="4"/>
  <c r="J320" i="4"/>
  <c r="J384" i="4"/>
  <c r="J448" i="4"/>
  <c r="J512" i="4"/>
  <c r="J576" i="4"/>
  <c r="J640" i="4"/>
  <c r="J704" i="4"/>
  <c r="J41" i="4"/>
  <c r="J105" i="4"/>
  <c r="J169" i="4"/>
  <c r="J233" i="4"/>
  <c r="J297" i="4"/>
  <c r="J361" i="4"/>
  <c r="J425" i="4"/>
  <c r="J489" i="4"/>
  <c r="J553" i="4"/>
  <c r="J617" i="4"/>
  <c r="J681" i="4"/>
  <c r="I268" i="4"/>
  <c r="I134" i="4"/>
  <c r="I45" i="4"/>
  <c r="K58" i="4"/>
  <c r="K17" i="4"/>
  <c r="K312" i="4"/>
  <c r="K19" i="4"/>
  <c r="K105" i="4"/>
  <c r="K584" i="4"/>
  <c r="K65" i="4"/>
  <c r="K464" i="4"/>
  <c r="K41" i="4"/>
  <c r="K344" i="4"/>
  <c r="K24" i="4"/>
  <c r="K121" i="4"/>
  <c r="K616" i="4"/>
  <c r="K201" i="4"/>
  <c r="K265" i="4"/>
  <c r="K329" i="4"/>
  <c r="K393" i="4"/>
  <c r="K457" i="4"/>
  <c r="K521" i="4"/>
  <c r="K585" i="4"/>
  <c r="K649" i="4"/>
  <c r="K713" i="4"/>
  <c r="K98" i="4"/>
  <c r="K162" i="4"/>
  <c r="K226" i="4"/>
  <c r="K290" i="4"/>
  <c r="K354" i="4"/>
  <c r="K418" i="4"/>
  <c r="K482" i="4"/>
  <c r="K546" i="4"/>
  <c r="K610" i="4"/>
  <c r="K674" i="4"/>
  <c r="K738" i="4"/>
  <c r="K123" i="4"/>
  <c r="K187" i="4"/>
  <c r="K251" i="4"/>
  <c r="K315" i="4"/>
  <c r="K379" i="4"/>
  <c r="K443" i="4"/>
  <c r="K507" i="4"/>
  <c r="K571" i="4"/>
  <c r="K635" i="4"/>
  <c r="K699" i="4"/>
  <c r="K44" i="4"/>
  <c r="K108" i="4"/>
  <c r="K172" i="4"/>
  <c r="K236" i="4"/>
  <c r="K300" i="4"/>
  <c r="K364" i="4"/>
  <c r="K428" i="4"/>
  <c r="K492" i="4"/>
  <c r="K556" i="4"/>
  <c r="K620" i="4"/>
  <c r="K684" i="4"/>
  <c r="K53" i="4"/>
  <c r="K117" i="4"/>
  <c r="K181" i="4"/>
  <c r="K245" i="4"/>
  <c r="K309" i="4"/>
  <c r="K373" i="4"/>
  <c r="K437" i="4"/>
  <c r="K501" i="4"/>
  <c r="K565" i="4"/>
  <c r="K629" i="4"/>
  <c r="K693" i="4"/>
  <c r="K54" i="4"/>
  <c r="K118" i="4"/>
  <c r="K182" i="4"/>
  <c r="K246" i="4"/>
  <c r="K310" i="4"/>
  <c r="K374" i="4"/>
  <c r="K438" i="4"/>
  <c r="K502" i="4"/>
  <c r="K566" i="4"/>
  <c r="K630" i="4"/>
  <c r="K694" i="4"/>
  <c r="J451" i="4"/>
  <c r="J243" i="4"/>
  <c r="J69" i="4"/>
  <c r="J143" i="4"/>
  <c r="J244" i="4"/>
  <c r="J107" i="4"/>
  <c r="J188" i="4"/>
  <c r="J332" i="4"/>
  <c r="J71" i="4"/>
  <c r="J147" i="4"/>
  <c r="J251" i="4"/>
  <c r="J36" i="4"/>
  <c r="J109" i="4"/>
  <c r="J190" i="4"/>
  <c r="J339" i="4"/>
  <c r="J64" i="4"/>
  <c r="J139" i="4"/>
  <c r="J236" i="4"/>
  <c r="J20" i="4"/>
  <c r="J93" i="4"/>
  <c r="J172" i="4"/>
  <c r="J300" i="4"/>
  <c r="J58" i="4"/>
  <c r="J131" i="4"/>
  <c r="J388" i="4"/>
  <c r="J475" i="4"/>
  <c r="J539" i="4"/>
  <c r="J603" i="4"/>
  <c r="J667" i="4"/>
  <c r="J731" i="4"/>
  <c r="J460" i="4"/>
  <c r="J524" i="4"/>
  <c r="J588" i="4"/>
  <c r="J652" i="4"/>
  <c r="J716" i="4"/>
  <c r="J245" i="4"/>
  <c r="J309" i="4"/>
  <c r="J373" i="4"/>
  <c r="J437" i="4"/>
  <c r="J501" i="4"/>
  <c r="J565" i="4"/>
  <c r="J629" i="4"/>
  <c r="J693" i="4"/>
  <c r="J262" i="4"/>
  <c r="J326" i="4"/>
  <c r="J390" i="4"/>
  <c r="J454" i="4"/>
  <c r="J518" i="4"/>
  <c r="J582" i="4"/>
  <c r="J646" i="4"/>
  <c r="J710" i="4"/>
  <c r="J231" i="4"/>
  <c r="J295" i="4"/>
  <c r="J359" i="4"/>
  <c r="J423" i="4"/>
  <c r="J487" i="4"/>
  <c r="J551" i="4"/>
  <c r="J615" i="4"/>
  <c r="J679" i="4"/>
  <c r="J136" i="4"/>
  <c r="J200" i="4"/>
  <c r="J264" i="4"/>
  <c r="J328" i="4"/>
  <c r="J392" i="4"/>
  <c r="J456" i="4"/>
  <c r="J520" i="4"/>
  <c r="J584" i="4"/>
  <c r="J648" i="4"/>
  <c r="J712" i="4"/>
  <c r="J49" i="4"/>
  <c r="J113" i="4"/>
  <c r="J177" i="4"/>
  <c r="J241" i="4"/>
  <c r="J305" i="4"/>
  <c r="J369" i="4"/>
  <c r="J433" i="4"/>
  <c r="J497" i="4"/>
  <c r="J561" i="4"/>
  <c r="J625" i="4"/>
  <c r="J689" i="4"/>
  <c r="K10" i="4"/>
  <c r="R6" i="4"/>
  <c r="O24" i="3"/>
  <c r="O25" i="2" l="1"/>
  <c r="R7" i="4" l="1"/>
  <c r="R5" i="4"/>
  <c r="N2" i="2" l="1"/>
  <c r="Q6" i="4" s="1"/>
  <c r="N4" i="2"/>
  <c r="M7" i="2" s="1"/>
  <c r="M8" i="2" s="1"/>
  <c r="N21" i="2" s="1"/>
  <c r="M22" i="2" s="1"/>
  <c r="N22" i="2" s="1"/>
  <c r="M23" i="2" s="1"/>
  <c r="N23" i="2" s="1"/>
  <c r="M24" i="2" s="1"/>
  <c r="N24" i="2" s="1"/>
  <c r="N3" i="2"/>
  <c r="M21" i="2" s="1"/>
  <c r="N4" i="3"/>
  <c r="Q7" i="4"/>
  <c r="N3" i="3"/>
  <c r="M20" i="3" s="1"/>
  <c r="Q5" i="4"/>
  <c r="M7" i="3" l="1"/>
  <c r="M8" i="3" s="1"/>
  <c r="N20" i="3" s="1"/>
  <c r="M21" i="3" s="1"/>
  <c r="N21" i="3" s="1"/>
  <c r="M22" i="3" s="1"/>
  <c r="N22" i="3" s="1"/>
  <c r="M23" i="3" s="1"/>
  <c r="N23" i="3" s="1"/>
  <c r="M22" i="1" l="1"/>
  <c r="N20" i="1" l="1"/>
  <c r="N22" i="1"/>
  <c r="N21" i="1"/>
</calcChain>
</file>

<file path=xl/sharedStrings.xml><?xml version="1.0" encoding="utf-8"?>
<sst xmlns="http://schemas.openxmlformats.org/spreadsheetml/2006/main" count="3376" uniqueCount="129">
  <si>
    <t>Nemotecnico</t>
  </si>
  <si>
    <t xml:space="preserve">BBVACOL   </t>
  </si>
  <si>
    <t>fecha</t>
  </si>
  <si>
    <t>Cantidad</t>
  </si>
  <si>
    <t>Volumen</t>
  </si>
  <si>
    <t>Precio Cierre</t>
  </si>
  <si>
    <t>Precio Mayor</t>
  </si>
  <si>
    <t>Precio Medio</t>
  </si>
  <si>
    <t>Precio Menor</t>
  </si>
  <si>
    <t>Variacion%</t>
  </si>
  <si>
    <t>Variacion Absoluta</t>
  </si>
  <si>
    <t xml:space="preserve">PFDAVVNDA </t>
  </si>
  <si>
    <t xml:space="preserve">GRUPOAVAL </t>
  </si>
  <si>
    <t>R/Total</t>
  </si>
  <si>
    <t>R/Diaria</t>
  </si>
  <si>
    <t>R/total</t>
  </si>
  <si>
    <t>Volatilidad</t>
  </si>
  <si>
    <t>MIN</t>
  </si>
  <si>
    <t>Máx</t>
  </si>
  <si>
    <t>Min</t>
  </si>
  <si>
    <t>Max</t>
  </si>
  <si>
    <t>Desde</t>
  </si>
  <si>
    <t>Hasta</t>
  </si>
  <si>
    <t>N° Días</t>
  </si>
  <si>
    <t>Bin</t>
  </si>
  <si>
    <t>More</t>
  </si>
  <si>
    <t>Frequency</t>
  </si>
  <si>
    <t>RENTABILIDAD</t>
  </si>
  <si>
    <t>BBVA</t>
  </si>
  <si>
    <t>DAVIVIENDA</t>
  </si>
  <si>
    <t>AVAL</t>
  </si>
  <si>
    <t>VOLATILIDAD (RIESGO)</t>
  </si>
  <si>
    <t>Rentabilidad</t>
  </si>
  <si>
    <t>(-0,094 a -0,027)</t>
  </si>
  <si>
    <t>(-0,027 a 0,039)</t>
  </si>
  <si>
    <t>(0,039 a 0,106)</t>
  </si>
  <si>
    <t>(0,106 a 0,173)</t>
  </si>
  <si>
    <t>Días</t>
  </si>
  <si>
    <t>(-0,048 a -0,023)</t>
  </si>
  <si>
    <t>(-0,023 a 0,0008)</t>
  </si>
  <si>
    <t>(0,0008 a 0,025)</t>
  </si>
  <si>
    <t>(0,025 a 0,050)</t>
  </si>
  <si>
    <t>(-0,087 a -0,046)</t>
  </si>
  <si>
    <t>(-0,046 a -0,004)</t>
  </si>
  <si>
    <t>(-0,004 a 0,038)</t>
  </si>
  <si>
    <t>(0,038 a 0,080)</t>
  </si>
  <si>
    <t xml:space="preserve">Fecha </t>
  </si>
  <si>
    <t>Precio de Cierre</t>
  </si>
  <si>
    <t>Rentabilidad %</t>
  </si>
  <si>
    <t>Davivienda</t>
  </si>
  <si>
    <t>Aval</t>
  </si>
  <si>
    <t>Bbva</t>
  </si>
  <si>
    <t>VALOR INVERTIDO</t>
  </si>
  <si>
    <t>No.  De Acciones</t>
  </si>
  <si>
    <t xml:space="preserve">Cuenta </t>
  </si>
  <si>
    <t xml:space="preserve">Débito </t>
  </si>
  <si>
    <t>Credito</t>
  </si>
  <si>
    <t>Acciones Disponbles para la Venta (Davivienda)</t>
  </si>
  <si>
    <t xml:space="preserve">Bancos </t>
  </si>
  <si>
    <t>MATRIZ DE CORRELACIONES</t>
  </si>
  <si>
    <t>ACCIONES DAVIVIENDA</t>
  </si>
  <si>
    <t>Fecha</t>
  </si>
  <si>
    <t>Indice</t>
  </si>
  <si>
    <t>Valor Hoy</t>
  </si>
  <si>
    <t>Variacion %</t>
  </si>
  <si>
    <t>COLCAP</t>
  </si>
  <si>
    <t>Rentabilidad Diaria</t>
  </si>
  <si>
    <t>RENTABILIDAD TOTAL</t>
  </si>
  <si>
    <t>VOLATILIDAD</t>
  </si>
  <si>
    <t>BETA</t>
  </si>
  <si>
    <t>Que tan cercano se comporta una acción con respecto a un inidicador de mercado</t>
  </si>
  <si>
    <t>METODO 1. PENDIENTE</t>
  </si>
  <si>
    <t>BETA =</t>
  </si>
  <si>
    <t>METODO 2. COVARIANZA</t>
  </si>
  <si>
    <t>METODO 3. ANÁLISIS DE DATOS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</si>
  <si>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</si>
  <si>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</si>
  <si>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</si>
  <si>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</si>
  <si>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</si>
  <si>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</si>
  <si>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</si>
  <si>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</si>
  <si>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</si>
  <si>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</si>
  <si>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</si>
  <si>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</si>
  <si>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</si>
  <si>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</si>
  <si>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</si>
  <si>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</si>
  <si>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</si>
  <si>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</si>
  <si>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</si>
  <si>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</si>
  <si>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</si>
  <si>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</si>
  <si>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</si>
  <si>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</si>
  <si>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X Variable 1</t>
  </si>
  <si>
    <t>Inversión Inicial</t>
  </si>
  <si>
    <t>Monto $ Colombianos</t>
  </si>
  <si>
    <t>Precio de Cierre 29/02/2020</t>
  </si>
  <si>
    <t>Precio de Cierre 31/03/2020</t>
  </si>
  <si>
    <t>Superavit por valorización de acciones (Mayor Valor de las acciones y cuenta de Resultados)</t>
  </si>
  <si>
    <t>Crisis Financiera actual por Coronavirus</t>
  </si>
  <si>
    <t>Las acciones clasificadas como Disponibles para la Venta se actualizará a su precio de cierre del útima día de cada mes y las diferencias se registrarán como Ganancia No realizada en Otros Resultados Integrales</t>
  </si>
  <si>
    <t>ORI - Ingreso Valorización Acciones (Davivienda)</t>
  </si>
  <si>
    <t>ORI - Gasto Desvalorización Acciones (Davivienda)</t>
  </si>
  <si>
    <t>VALOR FINAL INVERSIÓN RENTA VARIABLE A 31/03/2020</t>
  </si>
  <si>
    <t>VALORIZACIÓN ACCIÓN A 29 DE FEBRERO DE 2020 / 31 DE MARZO DE 2020 / 30 DE ABRIL DE 2020</t>
  </si>
  <si>
    <t>Precio de Cierre 30/04/2020</t>
  </si>
  <si>
    <t>Horizonte 1 día</t>
  </si>
  <si>
    <t>Horizonte 10 día</t>
  </si>
  <si>
    <t>Nivel Conf 95%</t>
  </si>
  <si>
    <t>Nivel Conf 99%</t>
  </si>
  <si>
    <t xml:space="preserve">Posicion </t>
  </si>
  <si>
    <t>Nivel Conf</t>
  </si>
  <si>
    <t>Horizonte</t>
  </si>
  <si>
    <t>VAR DELTA NORMAL</t>
  </si>
  <si>
    <t>1.</t>
  </si>
  <si>
    <t>2.</t>
  </si>
  <si>
    <t>3.</t>
  </si>
  <si>
    <t>4.</t>
  </si>
  <si>
    <t>VAR DELTA NORMAL A 29 DE FEBRERO DE 2020</t>
  </si>
  <si>
    <t>La máxima pérdida posible/probable en 1 día y con un nivel de confianza de 95% es $5.186.034</t>
  </si>
  <si>
    <t>La máxima pérdida posible/probable en 1 día y con un nivel de confianza de 99% es $7.323.309</t>
  </si>
  <si>
    <t>La máxima pérdida posible/probable en 10 día y con un nivel de confianza de 95% es $16.399.680</t>
  </si>
  <si>
    <t>La máxima pérdida posible/probable en 10 día y con un nivel de confianza de 99% es $23.158.336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</si>
</sst>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\ #,##0;[Red]\-&quot;$&quot;\ #,##0"/>
    <numFmt numFmtId="41" formatCode="_-* #,##0_-;\-* #,##0_-;_-* &quot;-&quot;_-;_-@_-"/>
    <numFmt numFmtId="164" formatCode="###,###.00"/>
    <numFmt numFmtId="165" formatCode="0.0000"/>
    <numFmt numFmtId="166" formatCode="0.000"/>
    <numFmt numFmtId="167" formatCode="0.00000"/>
    <numFmt numFmtId="168" formatCode="0.000000"/>
    <numFmt numFmtId="169" formatCode="0.0000000"/>
  </numFmts>
  <fonts count="12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41" fontId="3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46">
    <xf numFmtId="0" fontId="0" fillId="0" borderId="0" xfId="0" applyNumberFormat="1" applyFont="1" applyFill="1" applyBorder="1" applyAlignment="1"/>
    <xf numFmtId="164" fontId="0" fillId="0" borderId="0" xfId="0" applyNumberFormat="1" applyFont="1" applyFill="1" applyBorder="1" applyAlignment="1"/>
    <xf numFmtId="0" fontId="1" fillId="0" borderId="0" xfId="1" applyNumberFormat="1" applyFont="1" applyFill="1" applyBorder="1" applyAlignment="1"/>
    <xf numFmtId="164" fontId="1" fillId="0" borderId="0" xfId="1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" applyNumberFormat="1" applyFont="1" applyFill="1" applyBorder="1" applyAlignment="1"/>
    <xf numFmtId="164" fontId="1" fillId="0" borderId="0" xfId="1" applyNumberFormat="1" applyFont="1" applyFill="1" applyBorder="1" applyAlignment="1"/>
    <xf numFmtId="0" fontId="1" fillId="0" borderId="0" xfId="1" applyNumberFormat="1" applyFont="1" applyFill="1" applyBorder="1" applyAlignment="1"/>
    <xf numFmtId="164" fontId="1" fillId="0" borderId="0" xfId="1" applyNumberFormat="1" applyFont="1" applyFill="1" applyBorder="1" applyAlignment="1"/>
    <xf numFmtId="0" fontId="1" fillId="0" borderId="0" xfId="1" applyNumberFormat="1" applyFont="1" applyFill="1" applyBorder="1" applyAlignment="1"/>
    <xf numFmtId="164" fontId="1" fillId="0" borderId="0" xfId="1" applyNumberFormat="1" applyFont="1" applyFill="1" applyBorder="1" applyAlignment="1"/>
    <xf numFmtId="0" fontId="1" fillId="0" borderId="0" xfId="1" applyNumberFormat="1" applyFont="1" applyFill="1" applyBorder="1" applyAlignment="1"/>
    <xf numFmtId="164" fontId="1" fillId="0" borderId="0" xfId="1" applyNumberFormat="1" applyFont="1" applyFill="1" applyBorder="1" applyAlignment="1"/>
    <xf numFmtId="0" fontId="1" fillId="0" borderId="0" xfId="1" applyNumberFormat="1" applyFont="1" applyFill="1" applyBorder="1" applyAlignment="1"/>
    <xf numFmtId="164" fontId="1" fillId="0" borderId="0" xfId="1" applyNumberFormat="1" applyFont="1" applyFill="1" applyBorder="1" applyAlignment="1"/>
    <xf numFmtId="0" fontId="1" fillId="0" borderId="0" xfId="1" applyNumberFormat="1" applyFont="1" applyFill="1" applyBorder="1" applyAlignment="1"/>
    <xf numFmtId="164" fontId="1" fillId="0" borderId="0" xfId="1" applyNumberFormat="1" applyFont="1" applyFill="1" applyBorder="1" applyAlignment="1"/>
    <xf numFmtId="0" fontId="1" fillId="0" borderId="0" xfId="1" applyNumberFormat="1" applyFont="1" applyFill="1" applyBorder="1" applyAlignment="1"/>
    <xf numFmtId="164" fontId="1" fillId="0" borderId="0" xfId="1" applyNumberFormat="1" applyFont="1" applyFill="1" applyBorder="1" applyAlignment="1"/>
    <xf numFmtId="0" fontId="1" fillId="0" borderId="0" xfId="1" applyNumberFormat="1" applyFont="1" applyFill="1" applyBorder="1" applyAlignment="1"/>
    <xf numFmtId="164" fontId="1" fillId="0" borderId="0" xfId="1" applyNumberFormat="1" applyFont="1" applyFill="1" applyBorder="1" applyAlignment="1"/>
    <xf numFmtId="0" fontId="1" fillId="0" borderId="0" xfId="1" applyNumberFormat="1" applyFont="1" applyFill="1" applyBorder="1" applyAlignment="1"/>
    <xf numFmtId="164" fontId="1" fillId="0" borderId="0" xfId="1" applyNumberFormat="1" applyFont="1" applyFill="1" applyBorder="1" applyAlignment="1"/>
    <xf numFmtId="0" fontId="1" fillId="0" borderId="0" xfId="1" applyNumberFormat="1" applyFont="1" applyFill="1" applyBorder="1" applyAlignment="1"/>
    <xf numFmtId="164" fontId="1" fillId="0" borderId="0" xfId="1" applyNumberFormat="1" applyFont="1" applyFill="1" applyBorder="1" applyAlignment="1"/>
    <xf numFmtId="0" fontId="1" fillId="0" borderId="0" xfId="1" applyNumberFormat="1" applyFont="1" applyFill="1" applyBorder="1" applyAlignment="1"/>
    <xf numFmtId="164" fontId="1" fillId="0" borderId="0" xfId="1" applyNumberFormat="1" applyFont="1" applyFill="1" applyBorder="1" applyAlignment="1"/>
    <xf numFmtId="0" fontId="1" fillId="0" borderId="0" xfId="1" applyNumberFormat="1" applyFont="1" applyFill="1" applyBorder="1" applyAlignment="1"/>
    <xf numFmtId="164" fontId="1" fillId="0" borderId="0" xfId="1" applyNumberFormat="1" applyFont="1" applyFill="1" applyBorder="1" applyAlignment="1"/>
    <xf numFmtId="0" fontId="1" fillId="0" borderId="0" xfId="1" applyNumberFormat="1" applyFont="1" applyFill="1" applyBorder="1" applyAlignment="1"/>
    <xf numFmtId="164" fontId="1" fillId="0" borderId="0" xfId="1" applyNumberFormat="1" applyFont="1" applyFill="1" applyBorder="1" applyAlignment="1"/>
    <xf numFmtId="0" fontId="1" fillId="0" borderId="0" xfId="1" applyNumberFormat="1" applyFont="1" applyFill="1" applyBorder="1" applyAlignment="1"/>
    <xf numFmtId="164" fontId="1" fillId="0" borderId="0" xfId="1" applyNumberFormat="1" applyFont="1" applyFill="1" applyBorder="1" applyAlignment="1"/>
    <xf numFmtId="0" fontId="1" fillId="0" borderId="0" xfId="1" applyNumberFormat="1" applyFont="1" applyFill="1" applyBorder="1" applyAlignment="1"/>
    <xf numFmtId="164" fontId="1" fillId="0" borderId="0" xfId="1" applyNumberFormat="1" applyFont="1" applyFill="1" applyBorder="1" applyAlignment="1"/>
    <xf numFmtId="0" fontId="1" fillId="0" borderId="0" xfId="1" applyNumberFormat="1" applyFont="1" applyFill="1" applyBorder="1" applyAlignment="1"/>
    <xf numFmtId="164" fontId="1" fillId="0" borderId="0" xfId="1" applyNumberFormat="1" applyFont="1" applyFill="1" applyBorder="1" applyAlignment="1"/>
    <xf numFmtId="14" fontId="0" fillId="0" borderId="0" xfId="0" applyNumberFormat="1" applyFont="1" applyFill="1" applyBorder="1" applyAlignment="1"/>
    <xf numFmtId="14" fontId="1" fillId="0" borderId="0" xfId="1" applyNumberFormat="1" applyFont="1" applyFill="1" applyBorder="1" applyAlignment="1"/>
    <xf numFmtId="0" fontId="0" fillId="0" borderId="0" xfId="0" applyNumberFormat="1" applyFill="1" applyBorder="1" applyAlignment="1"/>
    <xf numFmtId="0" fontId="0" fillId="0" borderId="1" xfId="0" applyNumberFormat="1" applyFill="1" applyBorder="1" applyAlignment="1"/>
    <xf numFmtId="0" fontId="2" fillId="0" borderId="2" xfId="0" applyNumberFormat="1" applyFont="1" applyFill="1" applyBorder="1" applyAlignment="1">
      <alignment horizontal="center"/>
    </xf>
    <xf numFmtId="0" fontId="0" fillId="2" borderId="0" xfId="0" applyNumberFormat="1" applyFont="1" applyFill="1" applyBorder="1" applyAlignment="1"/>
    <xf numFmtId="14" fontId="0" fillId="2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/>
    <xf numFmtId="166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0" applyNumberFormat="1" applyFont="1" applyFill="1" applyBorder="1" applyAlignment="1"/>
    <xf numFmtId="167" fontId="0" fillId="0" borderId="3" xfId="0" applyNumberFormat="1" applyFont="1" applyFill="1" applyBorder="1" applyAlignment="1">
      <alignment horizontal="center"/>
    </xf>
    <xf numFmtId="6" fontId="0" fillId="0" borderId="0" xfId="0" applyNumberFormat="1" applyFont="1" applyFill="1" applyBorder="1" applyAlignment="1"/>
    <xf numFmtId="0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41" fontId="0" fillId="0" borderId="8" xfId="2" applyFont="1" applyFill="1" applyBorder="1" applyAlignment="1">
      <alignment horizontal="center"/>
    </xf>
    <xf numFmtId="41" fontId="0" fillId="0" borderId="9" xfId="2" applyFont="1" applyFill="1" applyBorder="1" applyAlignment="1">
      <alignment horizontal="center"/>
    </xf>
    <xf numFmtId="6" fontId="4" fillId="0" borderId="12" xfId="0" applyNumberFormat="1" applyFont="1" applyFill="1" applyBorder="1" applyAlignment="1"/>
    <xf numFmtId="0" fontId="0" fillId="0" borderId="4" xfId="0" applyNumberFormat="1" applyFont="1" applyFill="1" applyBorder="1" applyAlignment="1"/>
    <xf numFmtId="0" fontId="4" fillId="0" borderId="5" xfId="0" applyNumberFormat="1" applyFont="1" applyFill="1" applyBorder="1" applyAlignment="1"/>
    <xf numFmtId="0" fontId="4" fillId="0" borderId="6" xfId="0" applyNumberFormat="1" applyFont="1" applyFill="1" applyBorder="1" applyAlignment="1"/>
    <xf numFmtId="0" fontId="4" fillId="0" borderId="13" xfId="0" applyNumberFormat="1" applyFont="1" applyFill="1" applyBorder="1" applyAlignment="1"/>
    <xf numFmtId="0" fontId="4" fillId="0" borderId="7" xfId="0" applyNumberFormat="1" applyFont="1" applyFill="1" applyBorder="1" applyAlignment="1"/>
    <xf numFmtId="167" fontId="0" fillId="0" borderId="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vertical="top" wrapText="1"/>
    </xf>
    <xf numFmtId="14" fontId="0" fillId="0" borderId="3" xfId="0" applyNumberFormat="1" applyFont="1" applyFill="1" applyBorder="1" applyAlignment="1"/>
    <xf numFmtId="6" fontId="0" fillId="0" borderId="3" xfId="0" applyNumberFormat="1" applyFont="1" applyFill="1" applyBorder="1" applyAlignment="1"/>
    <xf numFmtId="0" fontId="0" fillId="3" borderId="0" xfId="0" applyNumberFormat="1" applyFill="1" applyBorder="1" applyAlignment="1"/>
    <xf numFmtId="0" fontId="0" fillId="5" borderId="1" xfId="0" applyNumberFormat="1" applyFill="1" applyBorder="1" applyAlignment="1"/>
    <xf numFmtId="10" fontId="0" fillId="0" borderId="14" xfId="3" applyNumberFormat="1" applyFont="1" applyFill="1" applyBorder="1" applyAlignment="1">
      <alignment horizontal="center"/>
    </xf>
    <xf numFmtId="10" fontId="0" fillId="0" borderId="9" xfId="3" applyNumberFormat="1" applyFont="1" applyFill="1" applyBorder="1" applyAlignment="1">
      <alignment horizontal="center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3" xfId="0" applyBorder="1"/>
    <xf numFmtId="14" fontId="0" fillId="0" borderId="3" xfId="0" applyNumberFormat="1" applyBorder="1"/>
    <xf numFmtId="164" fontId="0" fillId="0" borderId="3" xfId="0" applyNumberFormat="1" applyBorder="1"/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6" fillId="6" borderId="3" xfId="0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wrapText="1"/>
    </xf>
    <xf numFmtId="0" fontId="6" fillId="6" borderId="0" xfId="0" applyFont="1" applyFill="1" applyAlignment="1">
      <alignment horizontal="center" vertical="center" wrapText="1"/>
    </xf>
    <xf numFmtId="168" fontId="0" fillId="0" borderId="3" xfId="0" applyNumberFormat="1" applyBorder="1"/>
    <xf numFmtId="0" fontId="4" fillId="0" borderId="0" xfId="0" applyNumberFormat="1" applyFont="1" applyFill="1" applyBorder="1" applyAlignment="1"/>
    <xf numFmtId="10" fontId="0" fillId="0" borderId="0" xfId="3" applyNumberFormat="1" applyFont="1" applyFill="1" applyBorder="1" applyAlignment="1"/>
    <xf numFmtId="167" fontId="0" fillId="0" borderId="3" xfId="0" applyNumberForma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Continuous"/>
    </xf>
    <xf numFmtId="165" fontId="0" fillId="4" borderId="0" xfId="0" applyNumberFormat="1" applyFont="1" applyFill="1" applyBorder="1" applyAlignment="1"/>
    <xf numFmtId="165" fontId="0" fillId="4" borderId="1" xfId="0" applyNumberFormat="1" applyFill="1" applyBorder="1" applyAlignment="1"/>
    <xf numFmtId="14" fontId="1" fillId="0" borderId="15" xfId="0" applyNumberFormat="1" applyFont="1" applyFill="1" applyBorder="1" applyAlignment="1">
      <alignment horizontal="center"/>
    </xf>
    <xf numFmtId="14" fontId="0" fillId="0" borderId="15" xfId="0" applyNumberFormat="1" applyFont="1" applyFill="1" applyBorder="1" applyAlignment="1"/>
    <xf numFmtId="6" fontId="9" fillId="0" borderId="3" xfId="0" applyNumberFormat="1" applyFont="1" applyFill="1" applyBorder="1" applyAlignment="1"/>
    <xf numFmtId="0" fontId="9" fillId="0" borderId="3" xfId="0" applyNumberFormat="1" applyFont="1" applyFill="1" applyBorder="1" applyAlignment="1">
      <alignment vertical="center"/>
    </xf>
    <xf numFmtId="1" fontId="9" fillId="0" borderId="3" xfId="0" applyNumberFormat="1" applyFont="1" applyFill="1" applyBorder="1" applyAlignment="1">
      <alignment horizontal="center"/>
    </xf>
    <xf numFmtId="166" fontId="0" fillId="0" borderId="0" xfId="0" applyNumberFormat="1" applyFill="1" applyBorder="1" applyAlignment="1"/>
    <xf numFmtId="165" fontId="0" fillId="0" borderId="0" xfId="0" applyNumberFormat="1" applyFill="1" applyBorder="1" applyAlignment="1"/>
    <xf numFmtId="0" fontId="0" fillId="3" borderId="1" xfId="0" applyNumberFormat="1" applyFill="1" applyBorder="1" applyAlignment="1"/>
    <xf numFmtId="0" fontId="0" fillId="7" borderId="0" xfId="0" applyNumberFormat="1" applyFill="1" applyBorder="1" applyAlignment="1"/>
    <xf numFmtId="0" fontId="0" fillId="8" borderId="0" xfId="0" applyNumberFormat="1" applyFill="1" applyBorder="1" applyAlignment="1"/>
    <xf numFmtId="0" fontId="0" fillId="8" borderId="1" xfId="0" applyNumberFormat="1" applyFill="1" applyBorder="1" applyAlignment="1"/>
    <xf numFmtId="0" fontId="0" fillId="5" borderId="0" xfId="0" applyNumberFormat="1" applyFill="1" applyBorder="1" applyAlignment="1"/>
    <xf numFmtId="0" fontId="10" fillId="0" borderId="2" xfId="0" applyNumberFormat="1" applyFont="1" applyFill="1" applyBorder="1" applyAlignment="1">
      <alignment horizontal="center"/>
    </xf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41" fontId="0" fillId="0" borderId="8" xfId="2" applyFont="1" applyBorder="1"/>
    <xf numFmtId="41" fontId="0" fillId="0" borderId="9" xfId="2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6" fontId="0" fillId="0" borderId="5" xfId="2" applyNumberFormat="1" applyFont="1" applyBorder="1" applyAlignment="1">
      <alignment horizontal="center"/>
    </xf>
    <xf numFmtId="0" fontId="11" fillId="9" borderId="4" xfId="0" applyFont="1" applyFill="1" applyBorder="1"/>
    <xf numFmtId="0" fontId="11" fillId="9" borderId="13" xfId="0" applyFont="1" applyFill="1" applyBorder="1"/>
    <xf numFmtId="0" fontId="11" fillId="9" borderId="7" xfId="0" applyFont="1" applyFill="1" applyBorder="1"/>
    <xf numFmtId="16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0" xfId="0" applyFont="1"/>
    <xf numFmtId="6" fontId="0" fillId="0" borderId="6" xfId="2" applyNumberFormat="1" applyFont="1" applyBorder="1" applyAlignment="1">
      <alignment horizontal="center"/>
    </xf>
    <xf numFmtId="169" fontId="0" fillId="0" borderId="14" xfId="0" applyNumberFormat="1" applyBorder="1" applyAlignment="1">
      <alignment horizontal="center"/>
    </xf>
    <xf numFmtId="167" fontId="0" fillId="0" borderId="0" xfId="0" applyNumberFormat="1" applyFont="1" applyFill="1" applyBorder="1" applyAlignment="1"/>
    <xf numFmtId="165" fontId="0" fillId="0" borderId="3" xfId="0" applyNumberFormat="1" applyFont="1" applyFill="1" applyBorder="1" applyAlignment="1"/>
    <xf numFmtId="14" fontId="1" fillId="0" borderId="3" xfId="1" applyNumberFormat="1" applyFont="1" applyFill="1" applyBorder="1" applyAlignment="1"/>
    <xf numFmtId="0" fontId="4" fillId="0" borderId="1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/>
    </xf>
    <xf numFmtId="0" fontId="4" fillId="0" borderId="11" xfId="0" applyNumberFormat="1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4" fillId="0" borderId="16" xfId="0" applyNumberFormat="1" applyFont="1" applyFill="1" applyBorder="1" applyAlignment="1">
      <alignment horizontal="center"/>
    </xf>
    <xf numFmtId="0" fontId="4" fillId="0" borderId="17" xfId="0" applyNumberFormat="1" applyFont="1" applyFill="1" applyBorder="1" applyAlignment="1">
      <alignment horizontal="center"/>
    </xf>
    <xf numFmtId="0" fontId="4" fillId="0" borderId="18" xfId="0" applyNumberFormat="1" applyFont="1" applyFill="1" applyBorder="1" applyAlignment="1">
      <alignment horizontal="center"/>
    </xf>
    <xf numFmtId="0" fontId="7" fillId="6" borderId="0" xfId="0" applyNumberFormat="1" applyFont="1" applyFill="1" applyBorder="1" applyAlignment="1">
      <alignment horizontal="center"/>
    </xf>
    <xf numFmtId="0" fontId="8" fillId="6" borderId="0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1" fillId="0" borderId="4" xfId="0" applyFont="1" applyBorder="1" applyAlignment="1">
      <alignment horizontal="center"/>
    </xf>
    <xf numFmtId="0" fontId="1" fillId="0" borderId="0" xfId="0" applyNumberFormat="1" applyFont="1" applyFill="1" applyBorder="1" applyAlignment="1">
      <alignment horizontal="left" vertical="top" wrapText="1"/>
    </xf>
    <xf numFmtId="6" fontId="0" fillId="0" borderId="3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</cellXfs>
  <cellStyles count="4">
    <cellStyle name="Comma [0]" xfId="2" builtinId="6"/>
    <cellStyle name="Normal" xfId="0" builtinId="0"/>
    <cellStyle name="Normal 2" xfId="1" xr:uid="{00000000-0005-0000-0000-000001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BBVA!$O$18</c:f>
              <c:strCache>
                <c:ptCount val="1"/>
                <c:pt idx="0">
                  <c:v>N° Días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BBVA!$M$19:$M$22</c:f>
              <c:numCache>
                <c:formatCode>0.000</c:formatCode>
                <c:ptCount val="4"/>
                <c:pt idx="0">
                  <c:v>-9.3645484949832825E-2</c:v>
                </c:pt>
                <c:pt idx="1">
                  <c:v>-2.7096858810413821E-2</c:v>
                </c:pt>
                <c:pt idx="2">
                  <c:v>3.9451767329005183E-2</c:v>
                </c:pt>
                <c:pt idx="3">
                  <c:v>0.10600039346842419</c:v>
                </c:pt>
              </c:numCache>
            </c:numRef>
          </c:cat>
          <c:val>
            <c:numRef>
              <c:f>BBVA!$O$19:$O$22</c:f>
              <c:numCache>
                <c:formatCode>General</c:formatCode>
                <c:ptCount val="4"/>
                <c:pt idx="0">
                  <c:v>14</c:v>
                </c:pt>
                <c:pt idx="1">
                  <c:v>707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0-4CD8-BA43-62DDDBB66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5236447"/>
        <c:axId val="1464858399"/>
      </c:barChart>
      <c:catAx>
        <c:axId val="1305236447"/>
        <c:scaling>
          <c:orientation val="minMax"/>
        </c:scaling>
        <c:delete val="0"/>
        <c:axPos val="b"/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4858399"/>
        <c:crosses val="autoZero"/>
        <c:auto val="1"/>
        <c:lblAlgn val="ctr"/>
        <c:lblOffset val="100"/>
        <c:noMultiLvlLbl val="0"/>
      </c:catAx>
      <c:valAx>
        <c:axId val="1464858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5236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Comparativo!$R$4</c:f>
              <c:strCache>
                <c:ptCount val="1"/>
                <c:pt idx="0">
                  <c:v>RENTABILIDAD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004975124379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47-425E-8771-96D1436B9ED1}"/>
                </c:ext>
              </c:extLst>
            </c:dLbl>
            <c:dLbl>
              <c:idx val="1"/>
              <c:layout>
                <c:manualLayout>
                  <c:x val="9.95024875621890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47-425E-8771-96D1436B9ED1}"/>
                </c:ext>
              </c:extLst>
            </c:dLbl>
            <c:dLbl>
              <c:idx val="2"/>
              <c:layout>
                <c:manualLayout>
                  <c:x val="2.9850746268656626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47-425E-8771-96D1436B9E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Comparativo!$P$5:$P$7</c:f>
              <c:strCache>
                <c:ptCount val="3"/>
                <c:pt idx="0">
                  <c:v>BBVA</c:v>
                </c:pt>
                <c:pt idx="1">
                  <c:v>DAVIVIENDA</c:v>
                </c:pt>
                <c:pt idx="2">
                  <c:v>AVAL</c:v>
                </c:pt>
              </c:strCache>
            </c:strRef>
          </c:cat>
          <c:val>
            <c:numRef>
              <c:f>Comparativo!$R$5:$R$7</c:f>
              <c:numCache>
                <c:formatCode>0.00%</c:formatCode>
                <c:ptCount val="3"/>
                <c:pt idx="0">
                  <c:v>0.10416666666666674</c:v>
                </c:pt>
                <c:pt idx="1">
                  <c:v>0.45986779981114267</c:v>
                </c:pt>
                <c:pt idx="2">
                  <c:v>-0.11904761904761907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47-425E-8771-96D1436B9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3330704"/>
        <c:axId val="583331032"/>
        <c:axId val="0"/>
      </c:bar3DChart>
      <c:catAx>
        <c:axId val="583330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331032"/>
        <c:crosses val="autoZero"/>
        <c:auto val="1"/>
        <c:lblAlgn val="ctr"/>
        <c:lblOffset val="100"/>
        <c:noMultiLvlLbl val="0"/>
      </c:catAx>
      <c:valAx>
        <c:axId val="583331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33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Comparativo!$Q$4</c:f>
              <c:strCache>
                <c:ptCount val="1"/>
                <c:pt idx="0">
                  <c:v>VOLATILIDAD (RIESGO)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11111111111111101"/>
                  <c:y val="-1.3888888888888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F-4C84-A1D0-92B130733FE9}"/>
                </c:ext>
              </c:extLst>
            </c:dLbl>
            <c:dLbl>
              <c:idx val="1"/>
              <c:layout>
                <c:manualLayout>
                  <c:x val="0"/>
                  <c:y val="8.7962962962962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CF-4C84-A1D0-92B130733FE9}"/>
                </c:ext>
              </c:extLst>
            </c:dLbl>
            <c:dLbl>
              <c:idx val="2"/>
              <c:layout>
                <c:manualLayout>
                  <c:x val="8.3333333333333332E-3"/>
                  <c:y val="6.9444444444444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CF-4C84-A1D0-92B130733F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Comparativo!$P$5:$P$7</c:f>
              <c:strCache>
                <c:ptCount val="3"/>
                <c:pt idx="0">
                  <c:v>BBVA</c:v>
                </c:pt>
                <c:pt idx="1">
                  <c:v>DAVIVIENDA</c:v>
                </c:pt>
                <c:pt idx="2">
                  <c:v>AVAL</c:v>
                </c:pt>
              </c:strCache>
            </c:strRef>
          </c:cat>
          <c:val>
            <c:numRef>
              <c:f>Comparativo!$Q$5:$Q$7</c:f>
              <c:numCache>
                <c:formatCode>0.00000</c:formatCode>
                <c:ptCount val="3"/>
                <c:pt idx="0">
                  <c:v>1.2641453432379535E-2</c:v>
                </c:pt>
                <c:pt idx="1">
                  <c:v>1.1569254155281188E-2</c:v>
                </c:pt>
                <c:pt idx="2">
                  <c:v>1.3965667291472802E-2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F-4C84-A1D0-92B130733F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99533576"/>
        <c:axId val="499534560"/>
      </c:radarChart>
      <c:catAx>
        <c:axId val="499533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34560"/>
        <c:crosses val="autoZero"/>
        <c:auto val="1"/>
        <c:lblAlgn val="ctr"/>
        <c:lblOffset val="100"/>
        <c:noMultiLvlLbl val="0"/>
      </c:catAx>
      <c:valAx>
        <c:axId val="4995345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crossAx val="499533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BBVA!$N$37</c:f>
              <c:strCache>
                <c:ptCount val="1"/>
                <c:pt idx="0">
                  <c:v>Días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BBVA!$M$38:$M$41</c:f>
              <c:strCache>
                <c:ptCount val="4"/>
                <c:pt idx="0">
                  <c:v>(-0,094 a -0,027)</c:v>
                </c:pt>
                <c:pt idx="1">
                  <c:v>(-0,027 a 0,039)</c:v>
                </c:pt>
                <c:pt idx="2">
                  <c:v>(0,039 a 0,106)</c:v>
                </c:pt>
                <c:pt idx="3">
                  <c:v>(0,106 a 0,173)</c:v>
                </c:pt>
              </c:strCache>
            </c:strRef>
          </c:cat>
          <c:val>
            <c:numRef>
              <c:f>BBVA!$N$38:$N$41</c:f>
              <c:numCache>
                <c:formatCode>General</c:formatCode>
                <c:ptCount val="4"/>
                <c:pt idx="0">
                  <c:v>14</c:v>
                </c:pt>
                <c:pt idx="1">
                  <c:v>707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D-4E93-8E4C-704F6A36B8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5189312"/>
        <c:axId val="499534888"/>
      </c:barChart>
      <c:catAx>
        <c:axId val="58518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34888"/>
        <c:crosses val="autoZero"/>
        <c:auto val="1"/>
        <c:lblAlgn val="ctr"/>
        <c:lblOffset val="100"/>
        <c:noMultiLvlLbl val="0"/>
      </c:catAx>
      <c:valAx>
        <c:axId val="49953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18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DAVIVIENDA!$N$40</c:f>
              <c:strCache>
                <c:ptCount val="1"/>
                <c:pt idx="0">
                  <c:v>Días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DAVIVIENDA!$M$41:$M$44</c:f>
              <c:strCache>
                <c:ptCount val="4"/>
                <c:pt idx="0">
                  <c:v>(-0,048 a -0,023)</c:v>
                </c:pt>
                <c:pt idx="1">
                  <c:v>(-0,023 a 0,0008)</c:v>
                </c:pt>
                <c:pt idx="2">
                  <c:v>(0,0008 a 0,025)</c:v>
                </c:pt>
                <c:pt idx="3">
                  <c:v>(0,025 a 0,050)</c:v>
                </c:pt>
              </c:strCache>
            </c:strRef>
          </c:cat>
          <c:val>
            <c:numRef>
              <c:f>DAVIVIENDA!$N$41:$N$44</c:f>
              <c:numCache>
                <c:formatCode>General</c:formatCode>
                <c:ptCount val="4"/>
                <c:pt idx="0">
                  <c:v>9</c:v>
                </c:pt>
                <c:pt idx="1">
                  <c:v>258</c:v>
                </c:pt>
                <c:pt idx="2">
                  <c:v>430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6-48A9-A6F4-0DBC65F0DF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4040936"/>
        <c:axId val="584042576"/>
      </c:barChart>
      <c:catAx>
        <c:axId val="58404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042576"/>
        <c:crosses val="autoZero"/>
        <c:auto val="1"/>
        <c:lblAlgn val="ctr"/>
        <c:lblOffset val="100"/>
        <c:noMultiLvlLbl val="0"/>
      </c:catAx>
      <c:valAx>
        <c:axId val="58404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040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AVAL!$N$40</c:f>
              <c:strCache>
                <c:ptCount val="1"/>
                <c:pt idx="0">
                  <c:v>Días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AVAL!$M$41:$M$44</c:f>
              <c:strCache>
                <c:ptCount val="4"/>
                <c:pt idx="0">
                  <c:v>(-0,087 a -0,046)</c:v>
                </c:pt>
                <c:pt idx="1">
                  <c:v>(-0,046 a -0,004)</c:v>
                </c:pt>
                <c:pt idx="2">
                  <c:v>(-0,004 a 0,038)</c:v>
                </c:pt>
                <c:pt idx="3">
                  <c:v>(0,038 a 0,080)</c:v>
                </c:pt>
              </c:strCache>
            </c:strRef>
          </c:cat>
          <c:val>
            <c:numRef>
              <c:f>AVAL!$N$41:$N$44</c:f>
              <c:numCache>
                <c:formatCode>General</c:formatCode>
                <c:ptCount val="4"/>
                <c:pt idx="0">
                  <c:v>2</c:v>
                </c:pt>
                <c:pt idx="1">
                  <c:v>186</c:v>
                </c:pt>
                <c:pt idx="2">
                  <c:v>532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B-4B7B-81B7-1FEA31CDAB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8102952"/>
        <c:axId val="498104920"/>
      </c:barChart>
      <c:catAx>
        <c:axId val="498102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104920"/>
        <c:crosses val="autoZero"/>
        <c:auto val="1"/>
        <c:lblAlgn val="ctr"/>
        <c:lblOffset val="100"/>
        <c:noMultiLvlLbl val="0"/>
      </c:catAx>
      <c:valAx>
        <c:axId val="49810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102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Precio Cierre Acción Davivienda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'Valoración DAVIVIENDA'!$F$3</c:f>
              <c:strCache>
                <c:ptCount val="1"/>
                <c:pt idx="0">
                  <c:v>Precio Cierre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'Valoración DAVIVIENDA'!$C$4:$C$491</c:f>
              <c:numCache>
                <c:formatCode>m/d/yyyy</c:formatCode>
                <c:ptCount val="488"/>
                <c:pt idx="0">
                  <c:v>43160</c:v>
                </c:pt>
                <c:pt idx="1">
                  <c:v>43161</c:v>
                </c:pt>
                <c:pt idx="2">
                  <c:v>43164</c:v>
                </c:pt>
                <c:pt idx="3">
                  <c:v>43165</c:v>
                </c:pt>
                <c:pt idx="4">
                  <c:v>43166</c:v>
                </c:pt>
                <c:pt idx="5">
                  <c:v>43167</c:v>
                </c:pt>
                <c:pt idx="6">
                  <c:v>43168</c:v>
                </c:pt>
                <c:pt idx="7">
                  <c:v>43171</c:v>
                </c:pt>
                <c:pt idx="8">
                  <c:v>43172</c:v>
                </c:pt>
                <c:pt idx="9">
                  <c:v>43173</c:v>
                </c:pt>
                <c:pt idx="10">
                  <c:v>43174</c:v>
                </c:pt>
                <c:pt idx="11">
                  <c:v>43175</c:v>
                </c:pt>
                <c:pt idx="12">
                  <c:v>43179</c:v>
                </c:pt>
                <c:pt idx="13">
                  <c:v>43180</c:v>
                </c:pt>
                <c:pt idx="14">
                  <c:v>43181</c:v>
                </c:pt>
                <c:pt idx="15">
                  <c:v>43182</c:v>
                </c:pt>
                <c:pt idx="16">
                  <c:v>43185</c:v>
                </c:pt>
                <c:pt idx="17">
                  <c:v>43186</c:v>
                </c:pt>
                <c:pt idx="18">
                  <c:v>43187</c:v>
                </c:pt>
                <c:pt idx="19">
                  <c:v>43192</c:v>
                </c:pt>
                <c:pt idx="20">
                  <c:v>43193</c:v>
                </c:pt>
                <c:pt idx="21">
                  <c:v>43194</c:v>
                </c:pt>
                <c:pt idx="22">
                  <c:v>43195</c:v>
                </c:pt>
                <c:pt idx="23">
                  <c:v>43196</c:v>
                </c:pt>
                <c:pt idx="24">
                  <c:v>43199</c:v>
                </c:pt>
                <c:pt idx="25">
                  <c:v>43200</c:v>
                </c:pt>
                <c:pt idx="26">
                  <c:v>43201</c:v>
                </c:pt>
                <c:pt idx="27">
                  <c:v>43202</c:v>
                </c:pt>
                <c:pt idx="28">
                  <c:v>43203</c:v>
                </c:pt>
                <c:pt idx="29">
                  <c:v>43206</c:v>
                </c:pt>
                <c:pt idx="30">
                  <c:v>43207</c:v>
                </c:pt>
                <c:pt idx="31">
                  <c:v>43208</c:v>
                </c:pt>
                <c:pt idx="32">
                  <c:v>43209</c:v>
                </c:pt>
                <c:pt idx="33">
                  <c:v>43210</c:v>
                </c:pt>
                <c:pt idx="34">
                  <c:v>43213</c:v>
                </c:pt>
                <c:pt idx="35">
                  <c:v>43214</c:v>
                </c:pt>
                <c:pt idx="36">
                  <c:v>43215</c:v>
                </c:pt>
                <c:pt idx="37">
                  <c:v>43216</c:v>
                </c:pt>
                <c:pt idx="38">
                  <c:v>43217</c:v>
                </c:pt>
                <c:pt idx="39">
                  <c:v>43220</c:v>
                </c:pt>
                <c:pt idx="40">
                  <c:v>43222</c:v>
                </c:pt>
                <c:pt idx="41">
                  <c:v>43223</c:v>
                </c:pt>
                <c:pt idx="42">
                  <c:v>43224</c:v>
                </c:pt>
                <c:pt idx="43">
                  <c:v>43227</c:v>
                </c:pt>
                <c:pt idx="44">
                  <c:v>43228</c:v>
                </c:pt>
                <c:pt idx="45">
                  <c:v>43229</c:v>
                </c:pt>
                <c:pt idx="46">
                  <c:v>43230</c:v>
                </c:pt>
                <c:pt idx="47">
                  <c:v>43231</c:v>
                </c:pt>
                <c:pt idx="48">
                  <c:v>43235</c:v>
                </c:pt>
                <c:pt idx="49">
                  <c:v>43236</c:v>
                </c:pt>
                <c:pt idx="50">
                  <c:v>43237</c:v>
                </c:pt>
                <c:pt idx="51">
                  <c:v>43238</c:v>
                </c:pt>
                <c:pt idx="52">
                  <c:v>43241</c:v>
                </c:pt>
                <c:pt idx="53">
                  <c:v>43242</c:v>
                </c:pt>
                <c:pt idx="54">
                  <c:v>43243</c:v>
                </c:pt>
                <c:pt idx="55">
                  <c:v>43244</c:v>
                </c:pt>
                <c:pt idx="56">
                  <c:v>43245</c:v>
                </c:pt>
                <c:pt idx="57">
                  <c:v>43248</c:v>
                </c:pt>
                <c:pt idx="58">
                  <c:v>43249</c:v>
                </c:pt>
                <c:pt idx="59">
                  <c:v>43250</c:v>
                </c:pt>
                <c:pt idx="60">
                  <c:v>43251</c:v>
                </c:pt>
                <c:pt idx="61">
                  <c:v>43252</c:v>
                </c:pt>
                <c:pt idx="62">
                  <c:v>43256</c:v>
                </c:pt>
                <c:pt idx="63">
                  <c:v>43257</c:v>
                </c:pt>
                <c:pt idx="64">
                  <c:v>43258</c:v>
                </c:pt>
                <c:pt idx="65">
                  <c:v>43259</c:v>
                </c:pt>
                <c:pt idx="66">
                  <c:v>43263</c:v>
                </c:pt>
                <c:pt idx="67">
                  <c:v>43264</c:v>
                </c:pt>
                <c:pt idx="68">
                  <c:v>43265</c:v>
                </c:pt>
                <c:pt idx="69">
                  <c:v>43266</c:v>
                </c:pt>
                <c:pt idx="70">
                  <c:v>43269</c:v>
                </c:pt>
                <c:pt idx="71">
                  <c:v>43270</c:v>
                </c:pt>
                <c:pt idx="72">
                  <c:v>43271</c:v>
                </c:pt>
                <c:pt idx="73">
                  <c:v>43272</c:v>
                </c:pt>
                <c:pt idx="74">
                  <c:v>43273</c:v>
                </c:pt>
                <c:pt idx="75">
                  <c:v>43276</c:v>
                </c:pt>
                <c:pt idx="76">
                  <c:v>43277</c:v>
                </c:pt>
                <c:pt idx="77">
                  <c:v>43278</c:v>
                </c:pt>
                <c:pt idx="78">
                  <c:v>43279</c:v>
                </c:pt>
                <c:pt idx="79">
                  <c:v>43280</c:v>
                </c:pt>
                <c:pt idx="80">
                  <c:v>43284</c:v>
                </c:pt>
                <c:pt idx="81">
                  <c:v>43285</c:v>
                </c:pt>
                <c:pt idx="82">
                  <c:v>43286</c:v>
                </c:pt>
                <c:pt idx="83">
                  <c:v>43287</c:v>
                </c:pt>
                <c:pt idx="84">
                  <c:v>43290</c:v>
                </c:pt>
                <c:pt idx="85">
                  <c:v>43291</c:v>
                </c:pt>
                <c:pt idx="86">
                  <c:v>43292</c:v>
                </c:pt>
                <c:pt idx="87">
                  <c:v>43293</c:v>
                </c:pt>
                <c:pt idx="88">
                  <c:v>43294</c:v>
                </c:pt>
                <c:pt idx="89">
                  <c:v>43297</c:v>
                </c:pt>
                <c:pt idx="90">
                  <c:v>43298</c:v>
                </c:pt>
                <c:pt idx="91">
                  <c:v>43299</c:v>
                </c:pt>
                <c:pt idx="92">
                  <c:v>43300</c:v>
                </c:pt>
                <c:pt idx="93">
                  <c:v>43304</c:v>
                </c:pt>
                <c:pt idx="94">
                  <c:v>43305</c:v>
                </c:pt>
                <c:pt idx="95">
                  <c:v>43306</c:v>
                </c:pt>
                <c:pt idx="96">
                  <c:v>43307</c:v>
                </c:pt>
                <c:pt idx="97">
                  <c:v>43308</c:v>
                </c:pt>
                <c:pt idx="98">
                  <c:v>43311</c:v>
                </c:pt>
                <c:pt idx="99">
                  <c:v>43312</c:v>
                </c:pt>
                <c:pt idx="100">
                  <c:v>43313</c:v>
                </c:pt>
                <c:pt idx="101">
                  <c:v>43314</c:v>
                </c:pt>
                <c:pt idx="102">
                  <c:v>43315</c:v>
                </c:pt>
                <c:pt idx="103">
                  <c:v>43318</c:v>
                </c:pt>
                <c:pt idx="104">
                  <c:v>43320</c:v>
                </c:pt>
                <c:pt idx="105">
                  <c:v>43321</c:v>
                </c:pt>
                <c:pt idx="106">
                  <c:v>43322</c:v>
                </c:pt>
                <c:pt idx="107">
                  <c:v>43325</c:v>
                </c:pt>
                <c:pt idx="108">
                  <c:v>43326</c:v>
                </c:pt>
                <c:pt idx="109">
                  <c:v>43327</c:v>
                </c:pt>
                <c:pt idx="110">
                  <c:v>43328</c:v>
                </c:pt>
                <c:pt idx="111">
                  <c:v>43329</c:v>
                </c:pt>
                <c:pt idx="112">
                  <c:v>43333</c:v>
                </c:pt>
                <c:pt idx="113">
                  <c:v>43334</c:v>
                </c:pt>
                <c:pt idx="114">
                  <c:v>43335</c:v>
                </c:pt>
                <c:pt idx="115">
                  <c:v>43336</c:v>
                </c:pt>
                <c:pt idx="116">
                  <c:v>43339</c:v>
                </c:pt>
                <c:pt idx="117">
                  <c:v>43340</c:v>
                </c:pt>
                <c:pt idx="118">
                  <c:v>43341</c:v>
                </c:pt>
                <c:pt idx="119">
                  <c:v>43342</c:v>
                </c:pt>
                <c:pt idx="120">
                  <c:v>43343</c:v>
                </c:pt>
                <c:pt idx="121">
                  <c:v>43346</c:v>
                </c:pt>
                <c:pt idx="122">
                  <c:v>43347</c:v>
                </c:pt>
                <c:pt idx="123">
                  <c:v>43348</c:v>
                </c:pt>
                <c:pt idx="124">
                  <c:v>43349</c:v>
                </c:pt>
                <c:pt idx="125">
                  <c:v>43350</c:v>
                </c:pt>
                <c:pt idx="126">
                  <c:v>43353</c:v>
                </c:pt>
                <c:pt idx="127">
                  <c:v>43354</c:v>
                </c:pt>
                <c:pt idx="128">
                  <c:v>43355</c:v>
                </c:pt>
                <c:pt idx="129">
                  <c:v>43356</c:v>
                </c:pt>
                <c:pt idx="130">
                  <c:v>43357</c:v>
                </c:pt>
                <c:pt idx="131">
                  <c:v>43360</c:v>
                </c:pt>
                <c:pt idx="132">
                  <c:v>43361</c:v>
                </c:pt>
                <c:pt idx="133">
                  <c:v>43362</c:v>
                </c:pt>
                <c:pt idx="134">
                  <c:v>43363</c:v>
                </c:pt>
                <c:pt idx="135">
                  <c:v>43364</c:v>
                </c:pt>
                <c:pt idx="136">
                  <c:v>43367</c:v>
                </c:pt>
                <c:pt idx="137">
                  <c:v>43368</c:v>
                </c:pt>
                <c:pt idx="138">
                  <c:v>43369</c:v>
                </c:pt>
                <c:pt idx="139">
                  <c:v>43370</c:v>
                </c:pt>
                <c:pt idx="140">
                  <c:v>43371</c:v>
                </c:pt>
                <c:pt idx="141">
                  <c:v>43374</c:v>
                </c:pt>
                <c:pt idx="142">
                  <c:v>43375</c:v>
                </c:pt>
                <c:pt idx="143">
                  <c:v>43376</c:v>
                </c:pt>
                <c:pt idx="144">
                  <c:v>43377</c:v>
                </c:pt>
                <c:pt idx="145">
                  <c:v>43378</c:v>
                </c:pt>
                <c:pt idx="146">
                  <c:v>43381</c:v>
                </c:pt>
                <c:pt idx="147">
                  <c:v>43382</c:v>
                </c:pt>
                <c:pt idx="148">
                  <c:v>43383</c:v>
                </c:pt>
                <c:pt idx="149">
                  <c:v>43384</c:v>
                </c:pt>
                <c:pt idx="150">
                  <c:v>43385</c:v>
                </c:pt>
                <c:pt idx="151">
                  <c:v>43389</c:v>
                </c:pt>
                <c:pt idx="152">
                  <c:v>43390</c:v>
                </c:pt>
                <c:pt idx="153">
                  <c:v>43391</c:v>
                </c:pt>
                <c:pt idx="154">
                  <c:v>43392</c:v>
                </c:pt>
                <c:pt idx="155">
                  <c:v>43395</c:v>
                </c:pt>
                <c:pt idx="156">
                  <c:v>43396</c:v>
                </c:pt>
                <c:pt idx="157">
                  <c:v>43397</c:v>
                </c:pt>
                <c:pt idx="158">
                  <c:v>43398</c:v>
                </c:pt>
                <c:pt idx="159">
                  <c:v>43399</c:v>
                </c:pt>
                <c:pt idx="160">
                  <c:v>43402</c:v>
                </c:pt>
                <c:pt idx="161">
                  <c:v>43403</c:v>
                </c:pt>
                <c:pt idx="162">
                  <c:v>43404</c:v>
                </c:pt>
                <c:pt idx="163">
                  <c:v>43405</c:v>
                </c:pt>
                <c:pt idx="164">
                  <c:v>43406</c:v>
                </c:pt>
                <c:pt idx="165">
                  <c:v>43410</c:v>
                </c:pt>
                <c:pt idx="166">
                  <c:v>43411</c:v>
                </c:pt>
                <c:pt idx="167">
                  <c:v>43412</c:v>
                </c:pt>
                <c:pt idx="168">
                  <c:v>43413</c:v>
                </c:pt>
                <c:pt idx="169">
                  <c:v>43417</c:v>
                </c:pt>
                <c:pt idx="170">
                  <c:v>43418</c:v>
                </c:pt>
                <c:pt idx="171">
                  <c:v>43419</c:v>
                </c:pt>
                <c:pt idx="172">
                  <c:v>43420</c:v>
                </c:pt>
                <c:pt idx="173">
                  <c:v>43423</c:v>
                </c:pt>
                <c:pt idx="174">
                  <c:v>43424</c:v>
                </c:pt>
                <c:pt idx="175">
                  <c:v>43425</c:v>
                </c:pt>
                <c:pt idx="176">
                  <c:v>43426</c:v>
                </c:pt>
                <c:pt idx="177">
                  <c:v>43427</c:v>
                </c:pt>
                <c:pt idx="178">
                  <c:v>43430</c:v>
                </c:pt>
                <c:pt idx="179">
                  <c:v>43431</c:v>
                </c:pt>
                <c:pt idx="180">
                  <c:v>43432</c:v>
                </c:pt>
                <c:pt idx="181">
                  <c:v>43433</c:v>
                </c:pt>
                <c:pt idx="182">
                  <c:v>43434</c:v>
                </c:pt>
                <c:pt idx="183">
                  <c:v>43437</c:v>
                </c:pt>
                <c:pt idx="184">
                  <c:v>43438</c:v>
                </c:pt>
                <c:pt idx="185">
                  <c:v>43439</c:v>
                </c:pt>
                <c:pt idx="186">
                  <c:v>43440</c:v>
                </c:pt>
                <c:pt idx="187">
                  <c:v>43441</c:v>
                </c:pt>
                <c:pt idx="188">
                  <c:v>43444</c:v>
                </c:pt>
                <c:pt idx="189">
                  <c:v>43445</c:v>
                </c:pt>
                <c:pt idx="190">
                  <c:v>43446</c:v>
                </c:pt>
                <c:pt idx="191">
                  <c:v>43447</c:v>
                </c:pt>
                <c:pt idx="192">
                  <c:v>43448</c:v>
                </c:pt>
                <c:pt idx="193">
                  <c:v>43451</c:v>
                </c:pt>
                <c:pt idx="194">
                  <c:v>43452</c:v>
                </c:pt>
                <c:pt idx="195">
                  <c:v>43453</c:v>
                </c:pt>
                <c:pt idx="196">
                  <c:v>43454</c:v>
                </c:pt>
                <c:pt idx="197">
                  <c:v>43455</c:v>
                </c:pt>
                <c:pt idx="198">
                  <c:v>43458</c:v>
                </c:pt>
                <c:pt idx="199">
                  <c:v>43460</c:v>
                </c:pt>
                <c:pt idx="200">
                  <c:v>43461</c:v>
                </c:pt>
                <c:pt idx="201">
                  <c:v>43462</c:v>
                </c:pt>
                <c:pt idx="202">
                  <c:v>43467</c:v>
                </c:pt>
                <c:pt idx="203">
                  <c:v>43468</c:v>
                </c:pt>
                <c:pt idx="204">
                  <c:v>43469</c:v>
                </c:pt>
                <c:pt idx="205">
                  <c:v>43473</c:v>
                </c:pt>
                <c:pt idx="206">
                  <c:v>43474</c:v>
                </c:pt>
                <c:pt idx="207">
                  <c:v>43475</c:v>
                </c:pt>
                <c:pt idx="208">
                  <c:v>43476</c:v>
                </c:pt>
                <c:pt idx="209">
                  <c:v>43479</c:v>
                </c:pt>
                <c:pt idx="210">
                  <c:v>43480</c:v>
                </c:pt>
                <c:pt idx="211">
                  <c:v>43481</c:v>
                </c:pt>
                <c:pt idx="212">
                  <c:v>43482</c:v>
                </c:pt>
                <c:pt idx="213">
                  <c:v>43483</c:v>
                </c:pt>
                <c:pt idx="214">
                  <c:v>43486</c:v>
                </c:pt>
                <c:pt idx="215">
                  <c:v>43487</c:v>
                </c:pt>
                <c:pt idx="216">
                  <c:v>43488</c:v>
                </c:pt>
                <c:pt idx="217">
                  <c:v>43489</c:v>
                </c:pt>
                <c:pt idx="218">
                  <c:v>43490</c:v>
                </c:pt>
                <c:pt idx="219">
                  <c:v>43493</c:v>
                </c:pt>
                <c:pt idx="220">
                  <c:v>43494</c:v>
                </c:pt>
                <c:pt idx="221">
                  <c:v>43495</c:v>
                </c:pt>
                <c:pt idx="222">
                  <c:v>43496</c:v>
                </c:pt>
                <c:pt idx="223">
                  <c:v>43497</c:v>
                </c:pt>
                <c:pt idx="224">
                  <c:v>43500</c:v>
                </c:pt>
                <c:pt idx="225">
                  <c:v>43501</c:v>
                </c:pt>
                <c:pt idx="226">
                  <c:v>43502</c:v>
                </c:pt>
                <c:pt idx="227">
                  <c:v>43503</c:v>
                </c:pt>
                <c:pt idx="228">
                  <c:v>43504</c:v>
                </c:pt>
                <c:pt idx="229">
                  <c:v>43507</c:v>
                </c:pt>
                <c:pt idx="230">
                  <c:v>43508</c:v>
                </c:pt>
                <c:pt idx="231">
                  <c:v>43509</c:v>
                </c:pt>
                <c:pt idx="232">
                  <c:v>43510</c:v>
                </c:pt>
                <c:pt idx="233">
                  <c:v>43511</c:v>
                </c:pt>
                <c:pt idx="234">
                  <c:v>43514</c:v>
                </c:pt>
                <c:pt idx="235">
                  <c:v>43515</c:v>
                </c:pt>
                <c:pt idx="236">
                  <c:v>43516</c:v>
                </c:pt>
                <c:pt idx="237">
                  <c:v>43517</c:v>
                </c:pt>
                <c:pt idx="238">
                  <c:v>43518</c:v>
                </c:pt>
                <c:pt idx="239">
                  <c:v>43521</c:v>
                </c:pt>
                <c:pt idx="240">
                  <c:v>43522</c:v>
                </c:pt>
                <c:pt idx="241">
                  <c:v>43523</c:v>
                </c:pt>
                <c:pt idx="242">
                  <c:v>43524</c:v>
                </c:pt>
                <c:pt idx="243">
                  <c:v>43525</c:v>
                </c:pt>
                <c:pt idx="244">
                  <c:v>43528</c:v>
                </c:pt>
                <c:pt idx="245">
                  <c:v>43529</c:v>
                </c:pt>
                <c:pt idx="246">
                  <c:v>43530</c:v>
                </c:pt>
                <c:pt idx="247">
                  <c:v>43531</c:v>
                </c:pt>
                <c:pt idx="248">
                  <c:v>43532</c:v>
                </c:pt>
                <c:pt idx="249">
                  <c:v>43535</c:v>
                </c:pt>
                <c:pt idx="250">
                  <c:v>43536</c:v>
                </c:pt>
                <c:pt idx="251">
                  <c:v>43537</c:v>
                </c:pt>
                <c:pt idx="252">
                  <c:v>43538</c:v>
                </c:pt>
                <c:pt idx="253">
                  <c:v>43539</c:v>
                </c:pt>
                <c:pt idx="254">
                  <c:v>43542</c:v>
                </c:pt>
                <c:pt idx="255">
                  <c:v>43543</c:v>
                </c:pt>
                <c:pt idx="256">
                  <c:v>43544</c:v>
                </c:pt>
                <c:pt idx="257">
                  <c:v>43545</c:v>
                </c:pt>
                <c:pt idx="258">
                  <c:v>43546</c:v>
                </c:pt>
                <c:pt idx="259">
                  <c:v>43550</c:v>
                </c:pt>
                <c:pt idx="260">
                  <c:v>43551</c:v>
                </c:pt>
                <c:pt idx="261">
                  <c:v>43552</c:v>
                </c:pt>
                <c:pt idx="262">
                  <c:v>43553</c:v>
                </c:pt>
                <c:pt idx="263">
                  <c:v>43556</c:v>
                </c:pt>
                <c:pt idx="264">
                  <c:v>43557</c:v>
                </c:pt>
                <c:pt idx="265">
                  <c:v>43558</c:v>
                </c:pt>
                <c:pt idx="266">
                  <c:v>43559</c:v>
                </c:pt>
                <c:pt idx="267">
                  <c:v>43560</c:v>
                </c:pt>
                <c:pt idx="268">
                  <c:v>43563</c:v>
                </c:pt>
                <c:pt idx="269">
                  <c:v>43564</c:v>
                </c:pt>
                <c:pt idx="270">
                  <c:v>43565</c:v>
                </c:pt>
                <c:pt idx="271">
                  <c:v>43566</c:v>
                </c:pt>
                <c:pt idx="272">
                  <c:v>43567</c:v>
                </c:pt>
                <c:pt idx="273">
                  <c:v>43570</c:v>
                </c:pt>
                <c:pt idx="274">
                  <c:v>43571</c:v>
                </c:pt>
                <c:pt idx="275">
                  <c:v>43572</c:v>
                </c:pt>
                <c:pt idx="276">
                  <c:v>43577</c:v>
                </c:pt>
                <c:pt idx="277">
                  <c:v>43578</c:v>
                </c:pt>
                <c:pt idx="278">
                  <c:v>43579</c:v>
                </c:pt>
                <c:pt idx="279">
                  <c:v>43580</c:v>
                </c:pt>
                <c:pt idx="280">
                  <c:v>43581</c:v>
                </c:pt>
                <c:pt idx="281">
                  <c:v>43584</c:v>
                </c:pt>
                <c:pt idx="282">
                  <c:v>43585</c:v>
                </c:pt>
                <c:pt idx="283">
                  <c:v>43587</c:v>
                </c:pt>
                <c:pt idx="284">
                  <c:v>43588</c:v>
                </c:pt>
                <c:pt idx="285">
                  <c:v>43591</c:v>
                </c:pt>
                <c:pt idx="286">
                  <c:v>43592</c:v>
                </c:pt>
                <c:pt idx="287">
                  <c:v>43593</c:v>
                </c:pt>
                <c:pt idx="288">
                  <c:v>43594</c:v>
                </c:pt>
                <c:pt idx="289">
                  <c:v>43595</c:v>
                </c:pt>
                <c:pt idx="290">
                  <c:v>43598</c:v>
                </c:pt>
                <c:pt idx="291">
                  <c:v>43599</c:v>
                </c:pt>
                <c:pt idx="292">
                  <c:v>43600</c:v>
                </c:pt>
                <c:pt idx="293">
                  <c:v>43601</c:v>
                </c:pt>
                <c:pt idx="294">
                  <c:v>43602</c:v>
                </c:pt>
                <c:pt idx="295">
                  <c:v>43605</c:v>
                </c:pt>
                <c:pt idx="296">
                  <c:v>43606</c:v>
                </c:pt>
                <c:pt idx="297">
                  <c:v>43607</c:v>
                </c:pt>
                <c:pt idx="298">
                  <c:v>43608</c:v>
                </c:pt>
                <c:pt idx="299">
                  <c:v>43609</c:v>
                </c:pt>
                <c:pt idx="300">
                  <c:v>43612</c:v>
                </c:pt>
                <c:pt idx="301">
                  <c:v>43613</c:v>
                </c:pt>
                <c:pt idx="302">
                  <c:v>43614</c:v>
                </c:pt>
                <c:pt idx="303">
                  <c:v>43615</c:v>
                </c:pt>
                <c:pt idx="304">
                  <c:v>43616</c:v>
                </c:pt>
                <c:pt idx="305">
                  <c:v>43620</c:v>
                </c:pt>
                <c:pt idx="306">
                  <c:v>43621</c:v>
                </c:pt>
                <c:pt idx="307">
                  <c:v>43622</c:v>
                </c:pt>
                <c:pt idx="308">
                  <c:v>43623</c:v>
                </c:pt>
                <c:pt idx="309">
                  <c:v>43626</c:v>
                </c:pt>
                <c:pt idx="310">
                  <c:v>43627</c:v>
                </c:pt>
                <c:pt idx="311">
                  <c:v>43628</c:v>
                </c:pt>
                <c:pt idx="312">
                  <c:v>43629</c:v>
                </c:pt>
                <c:pt idx="313">
                  <c:v>43630</c:v>
                </c:pt>
                <c:pt idx="314">
                  <c:v>43633</c:v>
                </c:pt>
                <c:pt idx="315">
                  <c:v>43634</c:v>
                </c:pt>
                <c:pt idx="316">
                  <c:v>43635</c:v>
                </c:pt>
                <c:pt idx="317">
                  <c:v>43636</c:v>
                </c:pt>
                <c:pt idx="318">
                  <c:v>43637</c:v>
                </c:pt>
                <c:pt idx="319">
                  <c:v>43641</c:v>
                </c:pt>
                <c:pt idx="320">
                  <c:v>43642</c:v>
                </c:pt>
                <c:pt idx="321">
                  <c:v>43643</c:v>
                </c:pt>
                <c:pt idx="322">
                  <c:v>43644</c:v>
                </c:pt>
                <c:pt idx="323">
                  <c:v>43648</c:v>
                </c:pt>
                <c:pt idx="324">
                  <c:v>43649</c:v>
                </c:pt>
                <c:pt idx="325">
                  <c:v>43650</c:v>
                </c:pt>
                <c:pt idx="326">
                  <c:v>43651</c:v>
                </c:pt>
                <c:pt idx="327">
                  <c:v>43654</c:v>
                </c:pt>
                <c:pt idx="328">
                  <c:v>43655</c:v>
                </c:pt>
                <c:pt idx="329">
                  <c:v>43656</c:v>
                </c:pt>
                <c:pt idx="330">
                  <c:v>43657</c:v>
                </c:pt>
                <c:pt idx="331">
                  <c:v>43658</c:v>
                </c:pt>
                <c:pt idx="332">
                  <c:v>43661</c:v>
                </c:pt>
                <c:pt idx="333">
                  <c:v>43662</c:v>
                </c:pt>
                <c:pt idx="334">
                  <c:v>43663</c:v>
                </c:pt>
                <c:pt idx="335">
                  <c:v>43664</c:v>
                </c:pt>
                <c:pt idx="336">
                  <c:v>43665</c:v>
                </c:pt>
                <c:pt idx="337">
                  <c:v>43668</c:v>
                </c:pt>
                <c:pt idx="338">
                  <c:v>43669</c:v>
                </c:pt>
                <c:pt idx="339">
                  <c:v>43670</c:v>
                </c:pt>
                <c:pt idx="340">
                  <c:v>43671</c:v>
                </c:pt>
                <c:pt idx="341">
                  <c:v>43672</c:v>
                </c:pt>
                <c:pt idx="342">
                  <c:v>43675</c:v>
                </c:pt>
                <c:pt idx="343">
                  <c:v>43676</c:v>
                </c:pt>
                <c:pt idx="344">
                  <c:v>43677</c:v>
                </c:pt>
                <c:pt idx="345">
                  <c:v>43678</c:v>
                </c:pt>
                <c:pt idx="346">
                  <c:v>43679</c:v>
                </c:pt>
                <c:pt idx="347">
                  <c:v>43682</c:v>
                </c:pt>
                <c:pt idx="348">
                  <c:v>43683</c:v>
                </c:pt>
                <c:pt idx="349">
                  <c:v>43685</c:v>
                </c:pt>
                <c:pt idx="350">
                  <c:v>43686</c:v>
                </c:pt>
                <c:pt idx="351">
                  <c:v>43689</c:v>
                </c:pt>
                <c:pt idx="352">
                  <c:v>43690</c:v>
                </c:pt>
                <c:pt idx="353">
                  <c:v>43691</c:v>
                </c:pt>
                <c:pt idx="354">
                  <c:v>43692</c:v>
                </c:pt>
                <c:pt idx="355">
                  <c:v>43693</c:v>
                </c:pt>
                <c:pt idx="356">
                  <c:v>43697</c:v>
                </c:pt>
                <c:pt idx="357">
                  <c:v>43698</c:v>
                </c:pt>
                <c:pt idx="358">
                  <c:v>43699</c:v>
                </c:pt>
                <c:pt idx="359">
                  <c:v>43700</c:v>
                </c:pt>
                <c:pt idx="360">
                  <c:v>43703</c:v>
                </c:pt>
                <c:pt idx="361">
                  <c:v>43704</c:v>
                </c:pt>
                <c:pt idx="362">
                  <c:v>43705</c:v>
                </c:pt>
                <c:pt idx="363">
                  <c:v>43706</c:v>
                </c:pt>
                <c:pt idx="364">
                  <c:v>43707</c:v>
                </c:pt>
                <c:pt idx="365">
                  <c:v>43710</c:v>
                </c:pt>
                <c:pt idx="366">
                  <c:v>43711</c:v>
                </c:pt>
                <c:pt idx="367">
                  <c:v>43712</c:v>
                </c:pt>
                <c:pt idx="368">
                  <c:v>43713</c:v>
                </c:pt>
                <c:pt idx="369">
                  <c:v>43714</c:v>
                </c:pt>
                <c:pt idx="370">
                  <c:v>43717</c:v>
                </c:pt>
                <c:pt idx="371">
                  <c:v>43718</c:v>
                </c:pt>
                <c:pt idx="372">
                  <c:v>43719</c:v>
                </c:pt>
                <c:pt idx="373">
                  <c:v>43720</c:v>
                </c:pt>
                <c:pt idx="374">
                  <c:v>43721</c:v>
                </c:pt>
                <c:pt idx="375">
                  <c:v>43724</c:v>
                </c:pt>
                <c:pt idx="376">
                  <c:v>43725</c:v>
                </c:pt>
                <c:pt idx="377">
                  <c:v>43726</c:v>
                </c:pt>
                <c:pt idx="378">
                  <c:v>43727</c:v>
                </c:pt>
                <c:pt idx="379">
                  <c:v>43728</c:v>
                </c:pt>
                <c:pt idx="380">
                  <c:v>43731</c:v>
                </c:pt>
                <c:pt idx="381">
                  <c:v>43732</c:v>
                </c:pt>
                <c:pt idx="382">
                  <c:v>43733</c:v>
                </c:pt>
                <c:pt idx="383">
                  <c:v>43734</c:v>
                </c:pt>
                <c:pt idx="384">
                  <c:v>43735</c:v>
                </c:pt>
                <c:pt idx="385">
                  <c:v>43738</c:v>
                </c:pt>
                <c:pt idx="386">
                  <c:v>43739</c:v>
                </c:pt>
                <c:pt idx="387">
                  <c:v>43740</c:v>
                </c:pt>
                <c:pt idx="388">
                  <c:v>43741</c:v>
                </c:pt>
                <c:pt idx="389">
                  <c:v>43742</c:v>
                </c:pt>
                <c:pt idx="390">
                  <c:v>43745</c:v>
                </c:pt>
                <c:pt idx="391">
                  <c:v>43746</c:v>
                </c:pt>
                <c:pt idx="392">
                  <c:v>43747</c:v>
                </c:pt>
                <c:pt idx="393">
                  <c:v>43748</c:v>
                </c:pt>
                <c:pt idx="394">
                  <c:v>43749</c:v>
                </c:pt>
                <c:pt idx="395">
                  <c:v>43753</c:v>
                </c:pt>
                <c:pt idx="396">
                  <c:v>43754</c:v>
                </c:pt>
                <c:pt idx="397">
                  <c:v>43755</c:v>
                </c:pt>
                <c:pt idx="398">
                  <c:v>43756</c:v>
                </c:pt>
                <c:pt idx="399">
                  <c:v>43759</c:v>
                </c:pt>
                <c:pt idx="400">
                  <c:v>43760</c:v>
                </c:pt>
                <c:pt idx="401">
                  <c:v>43761</c:v>
                </c:pt>
                <c:pt idx="402">
                  <c:v>43762</c:v>
                </c:pt>
                <c:pt idx="403">
                  <c:v>43763</c:v>
                </c:pt>
                <c:pt idx="404">
                  <c:v>43766</c:v>
                </c:pt>
                <c:pt idx="405">
                  <c:v>43767</c:v>
                </c:pt>
                <c:pt idx="406">
                  <c:v>43768</c:v>
                </c:pt>
                <c:pt idx="407">
                  <c:v>43769</c:v>
                </c:pt>
                <c:pt idx="408">
                  <c:v>43770</c:v>
                </c:pt>
                <c:pt idx="409">
                  <c:v>43774</c:v>
                </c:pt>
                <c:pt idx="410">
                  <c:v>43775</c:v>
                </c:pt>
                <c:pt idx="411">
                  <c:v>43776</c:v>
                </c:pt>
                <c:pt idx="412">
                  <c:v>43777</c:v>
                </c:pt>
                <c:pt idx="413">
                  <c:v>43781</c:v>
                </c:pt>
                <c:pt idx="414">
                  <c:v>43782</c:v>
                </c:pt>
                <c:pt idx="415">
                  <c:v>43783</c:v>
                </c:pt>
                <c:pt idx="416">
                  <c:v>43784</c:v>
                </c:pt>
                <c:pt idx="417">
                  <c:v>43787</c:v>
                </c:pt>
                <c:pt idx="418">
                  <c:v>43788</c:v>
                </c:pt>
                <c:pt idx="419">
                  <c:v>43789</c:v>
                </c:pt>
                <c:pt idx="420">
                  <c:v>43790</c:v>
                </c:pt>
                <c:pt idx="421">
                  <c:v>43791</c:v>
                </c:pt>
                <c:pt idx="422">
                  <c:v>43794</c:v>
                </c:pt>
                <c:pt idx="423">
                  <c:v>43795</c:v>
                </c:pt>
                <c:pt idx="424">
                  <c:v>43796</c:v>
                </c:pt>
                <c:pt idx="425">
                  <c:v>43797</c:v>
                </c:pt>
                <c:pt idx="426">
                  <c:v>43798</c:v>
                </c:pt>
                <c:pt idx="427">
                  <c:v>43801</c:v>
                </c:pt>
                <c:pt idx="428">
                  <c:v>43802</c:v>
                </c:pt>
                <c:pt idx="429">
                  <c:v>43803</c:v>
                </c:pt>
                <c:pt idx="430">
                  <c:v>43804</c:v>
                </c:pt>
                <c:pt idx="431">
                  <c:v>43805</c:v>
                </c:pt>
                <c:pt idx="432">
                  <c:v>43808</c:v>
                </c:pt>
                <c:pt idx="433">
                  <c:v>43809</c:v>
                </c:pt>
                <c:pt idx="434">
                  <c:v>43810</c:v>
                </c:pt>
                <c:pt idx="435">
                  <c:v>43811</c:v>
                </c:pt>
                <c:pt idx="436">
                  <c:v>43812</c:v>
                </c:pt>
                <c:pt idx="437">
                  <c:v>43815</c:v>
                </c:pt>
                <c:pt idx="438">
                  <c:v>43816</c:v>
                </c:pt>
                <c:pt idx="439">
                  <c:v>43817</c:v>
                </c:pt>
                <c:pt idx="440">
                  <c:v>43818</c:v>
                </c:pt>
                <c:pt idx="441">
                  <c:v>43819</c:v>
                </c:pt>
                <c:pt idx="442">
                  <c:v>43822</c:v>
                </c:pt>
                <c:pt idx="443">
                  <c:v>43823</c:v>
                </c:pt>
                <c:pt idx="444">
                  <c:v>43825</c:v>
                </c:pt>
                <c:pt idx="445">
                  <c:v>43826</c:v>
                </c:pt>
                <c:pt idx="446">
                  <c:v>43829</c:v>
                </c:pt>
                <c:pt idx="447">
                  <c:v>43832</c:v>
                </c:pt>
                <c:pt idx="448">
                  <c:v>43833</c:v>
                </c:pt>
                <c:pt idx="449">
                  <c:v>43837</c:v>
                </c:pt>
                <c:pt idx="450">
                  <c:v>43838</c:v>
                </c:pt>
                <c:pt idx="451">
                  <c:v>43839</c:v>
                </c:pt>
                <c:pt idx="452">
                  <c:v>43840</c:v>
                </c:pt>
                <c:pt idx="453">
                  <c:v>43843</c:v>
                </c:pt>
                <c:pt idx="454">
                  <c:v>43844</c:v>
                </c:pt>
                <c:pt idx="455">
                  <c:v>43845</c:v>
                </c:pt>
                <c:pt idx="456">
                  <c:v>43846</c:v>
                </c:pt>
                <c:pt idx="457">
                  <c:v>43847</c:v>
                </c:pt>
                <c:pt idx="458">
                  <c:v>43850</c:v>
                </c:pt>
                <c:pt idx="459">
                  <c:v>43851</c:v>
                </c:pt>
                <c:pt idx="460">
                  <c:v>43852</c:v>
                </c:pt>
                <c:pt idx="461">
                  <c:v>43853</c:v>
                </c:pt>
                <c:pt idx="462">
                  <c:v>43854</c:v>
                </c:pt>
                <c:pt idx="463">
                  <c:v>43857</c:v>
                </c:pt>
                <c:pt idx="464">
                  <c:v>43858</c:v>
                </c:pt>
                <c:pt idx="465">
                  <c:v>43859</c:v>
                </c:pt>
                <c:pt idx="466">
                  <c:v>43860</c:v>
                </c:pt>
                <c:pt idx="467">
                  <c:v>43861</c:v>
                </c:pt>
                <c:pt idx="468">
                  <c:v>43864</c:v>
                </c:pt>
                <c:pt idx="469">
                  <c:v>43865</c:v>
                </c:pt>
                <c:pt idx="470">
                  <c:v>43866</c:v>
                </c:pt>
                <c:pt idx="471">
                  <c:v>43867</c:v>
                </c:pt>
                <c:pt idx="472">
                  <c:v>43868</c:v>
                </c:pt>
                <c:pt idx="473">
                  <c:v>43871</c:v>
                </c:pt>
                <c:pt idx="474">
                  <c:v>43872</c:v>
                </c:pt>
                <c:pt idx="475">
                  <c:v>43873</c:v>
                </c:pt>
                <c:pt idx="476">
                  <c:v>43874</c:v>
                </c:pt>
                <c:pt idx="477">
                  <c:v>43875</c:v>
                </c:pt>
                <c:pt idx="478">
                  <c:v>43878</c:v>
                </c:pt>
                <c:pt idx="479">
                  <c:v>43879</c:v>
                </c:pt>
                <c:pt idx="480">
                  <c:v>43880</c:v>
                </c:pt>
                <c:pt idx="481">
                  <c:v>43881</c:v>
                </c:pt>
                <c:pt idx="482">
                  <c:v>43882</c:v>
                </c:pt>
                <c:pt idx="483">
                  <c:v>43885</c:v>
                </c:pt>
                <c:pt idx="484">
                  <c:v>43886</c:v>
                </c:pt>
                <c:pt idx="485">
                  <c:v>43887</c:v>
                </c:pt>
                <c:pt idx="486">
                  <c:v>43888</c:v>
                </c:pt>
                <c:pt idx="487">
                  <c:v>43889</c:v>
                </c:pt>
              </c:numCache>
            </c:numRef>
          </c:cat>
          <c:val>
            <c:numRef>
              <c:f>'Valoración DAVIVIENDA'!$F$4:$F$491</c:f>
              <c:numCache>
                <c:formatCode>###,###.00</c:formatCode>
                <c:ptCount val="488"/>
                <c:pt idx="0">
                  <c:v>30000</c:v>
                </c:pt>
                <c:pt idx="1">
                  <c:v>30000</c:v>
                </c:pt>
                <c:pt idx="2">
                  <c:v>29760</c:v>
                </c:pt>
                <c:pt idx="3">
                  <c:v>29820</c:v>
                </c:pt>
                <c:pt idx="4">
                  <c:v>29880</c:v>
                </c:pt>
                <c:pt idx="5">
                  <c:v>30200</c:v>
                </c:pt>
                <c:pt idx="6">
                  <c:v>30200</c:v>
                </c:pt>
                <c:pt idx="7">
                  <c:v>29780</c:v>
                </c:pt>
                <c:pt idx="8">
                  <c:v>29880</c:v>
                </c:pt>
                <c:pt idx="9">
                  <c:v>30200</c:v>
                </c:pt>
                <c:pt idx="10">
                  <c:v>30240</c:v>
                </c:pt>
                <c:pt idx="11">
                  <c:v>30220</c:v>
                </c:pt>
                <c:pt idx="12">
                  <c:v>30100</c:v>
                </c:pt>
                <c:pt idx="13">
                  <c:v>29980</c:v>
                </c:pt>
                <c:pt idx="14">
                  <c:v>29980</c:v>
                </c:pt>
                <c:pt idx="15">
                  <c:v>29940</c:v>
                </c:pt>
                <c:pt idx="16">
                  <c:v>29940</c:v>
                </c:pt>
                <c:pt idx="17">
                  <c:v>30160</c:v>
                </c:pt>
                <c:pt idx="18">
                  <c:v>30120</c:v>
                </c:pt>
                <c:pt idx="19">
                  <c:v>30280</c:v>
                </c:pt>
                <c:pt idx="20">
                  <c:v>30900</c:v>
                </c:pt>
                <c:pt idx="21">
                  <c:v>31180</c:v>
                </c:pt>
                <c:pt idx="22">
                  <c:v>31360</c:v>
                </c:pt>
                <c:pt idx="23">
                  <c:v>31400</c:v>
                </c:pt>
                <c:pt idx="24">
                  <c:v>31560</c:v>
                </c:pt>
                <c:pt idx="25">
                  <c:v>32180</c:v>
                </c:pt>
                <c:pt idx="26">
                  <c:v>33000</c:v>
                </c:pt>
                <c:pt idx="27">
                  <c:v>33300</c:v>
                </c:pt>
                <c:pt idx="28">
                  <c:v>33000</c:v>
                </c:pt>
                <c:pt idx="29">
                  <c:v>32220</c:v>
                </c:pt>
                <c:pt idx="30">
                  <c:v>33000</c:v>
                </c:pt>
                <c:pt idx="31">
                  <c:v>33200</c:v>
                </c:pt>
                <c:pt idx="32">
                  <c:v>33280</c:v>
                </c:pt>
                <c:pt idx="33">
                  <c:v>32800</c:v>
                </c:pt>
                <c:pt idx="34">
                  <c:v>33000</c:v>
                </c:pt>
                <c:pt idx="35">
                  <c:v>32700</c:v>
                </c:pt>
                <c:pt idx="36">
                  <c:v>32980</c:v>
                </c:pt>
                <c:pt idx="37">
                  <c:v>32700</c:v>
                </c:pt>
                <c:pt idx="38">
                  <c:v>33280</c:v>
                </c:pt>
                <c:pt idx="39">
                  <c:v>33760</c:v>
                </c:pt>
                <c:pt idx="40">
                  <c:v>33820</c:v>
                </c:pt>
                <c:pt idx="41">
                  <c:v>33800</c:v>
                </c:pt>
                <c:pt idx="42">
                  <c:v>33500</c:v>
                </c:pt>
                <c:pt idx="43">
                  <c:v>33200</c:v>
                </c:pt>
                <c:pt idx="44">
                  <c:v>33200</c:v>
                </c:pt>
                <c:pt idx="45">
                  <c:v>33300</c:v>
                </c:pt>
                <c:pt idx="46">
                  <c:v>33020</c:v>
                </c:pt>
                <c:pt idx="47">
                  <c:v>32500</c:v>
                </c:pt>
                <c:pt idx="48">
                  <c:v>32700</c:v>
                </c:pt>
                <c:pt idx="49">
                  <c:v>32460</c:v>
                </c:pt>
                <c:pt idx="50">
                  <c:v>32360</c:v>
                </c:pt>
                <c:pt idx="51">
                  <c:v>32220</c:v>
                </c:pt>
                <c:pt idx="52">
                  <c:v>32160</c:v>
                </c:pt>
                <c:pt idx="53">
                  <c:v>33000</c:v>
                </c:pt>
                <c:pt idx="54">
                  <c:v>33100</c:v>
                </c:pt>
                <c:pt idx="55">
                  <c:v>33500</c:v>
                </c:pt>
                <c:pt idx="56">
                  <c:v>33760</c:v>
                </c:pt>
                <c:pt idx="57">
                  <c:v>34140</c:v>
                </c:pt>
                <c:pt idx="58">
                  <c:v>34560</c:v>
                </c:pt>
                <c:pt idx="59">
                  <c:v>34800</c:v>
                </c:pt>
                <c:pt idx="60">
                  <c:v>34460</c:v>
                </c:pt>
                <c:pt idx="61">
                  <c:v>34740</c:v>
                </c:pt>
                <c:pt idx="62">
                  <c:v>34800</c:v>
                </c:pt>
                <c:pt idx="63">
                  <c:v>35200</c:v>
                </c:pt>
                <c:pt idx="64">
                  <c:v>35360</c:v>
                </c:pt>
                <c:pt idx="65">
                  <c:v>35700</c:v>
                </c:pt>
                <c:pt idx="66">
                  <c:v>35700</c:v>
                </c:pt>
                <c:pt idx="67">
                  <c:v>35280</c:v>
                </c:pt>
                <c:pt idx="68">
                  <c:v>35580</c:v>
                </c:pt>
                <c:pt idx="69">
                  <c:v>35200</c:v>
                </c:pt>
                <c:pt idx="70">
                  <c:v>35400</c:v>
                </c:pt>
                <c:pt idx="71">
                  <c:v>35560</c:v>
                </c:pt>
                <c:pt idx="72">
                  <c:v>35440</c:v>
                </c:pt>
                <c:pt idx="73">
                  <c:v>35300</c:v>
                </c:pt>
                <c:pt idx="74">
                  <c:v>35380</c:v>
                </c:pt>
                <c:pt idx="75">
                  <c:v>35580</c:v>
                </c:pt>
                <c:pt idx="76">
                  <c:v>36000</c:v>
                </c:pt>
                <c:pt idx="77">
                  <c:v>35840</c:v>
                </c:pt>
                <c:pt idx="78">
                  <c:v>35700</c:v>
                </c:pt>
                <c:pt idx="79">
                  <c:v>37000</c:v>
                </c:pt>
                <c:pt idx="80">
                  <c:v>37080</c:v>
                </c:pt>
                <c:pt idx="81">
                  <c:v>37160</c:v>
                </c:pt>
                <c:pt idx="82">
                  <c:v>37800</c:v>
                </c:pt>
                <c:pt idx="83">
                  <c:v>36840</c:v>
                </c:pt>
                <c:pt idx="84">
                  <c:v>36520</c:v>
                </c:pt>
                <c:pt idx="85">
                  <c:v>36720</c:v>
                </c:pt>
                <c:pt idx="86">
                  <c:v>36720</c:v>
                </c:pt>
                <c:pt idx="87">
                  <c:v>36720</c:v>
                </c:pt>
                <c:pt idx="88">
                  <c:v>36720</c:v>
                </c:pt>
                <c:pt idx="89">
                  <c:v>36980</c:v>
                </c:pt>
                <c:pt idx="90">
                  <c:v>36980</c:v>
                </c:pt>
                <c:pt idx="91">
                  <c:v>36860</c:v>
                </c:pt>
                <c:pt idx="92">
                  <c:v>36840</c:v>
                </c:pt>
                <c:pt idx="93">
                  <c:v>36820</c:v>
                </c:pt>
                <c:pt idx="94">
                  <c:v>36800</c:v>
                </c:pt>
                <c:pt idx="95">
                  <c:v>36600</c:v>
                </c:pt>
                <c:pt idx="96">
                  <c:v>36600</c:v>
                </c:pt>
                <c:pt idx="97">
                  <c:v>36280</c:v>
                </c:pt>
                <c:pt idx="98">
                  <c:v>36500</c:v>
                </c:pt>
                <c:pt idx="99">
                  <c:v>35700</c:v>
                </c:pt>
                <c:pt idx="100">
                  <c:v>35400</c:v>
                </c:pt>
                <c:pt idx="101">
                  <c:v>34760</c:v>
                </c:pt>
                <c:pt idx="102">
                  <c:v>34400</c:v>
                </c:pt>
                <c:pt idx="103">
                  <c:v>34440</c:v>
                </c:pt>
                <c:pt idx="104">
                  <c:v>34500</c:v>
                </c:pt>
                <c:pt idx="105">
                  <c:v>34180</c:v>
                </c:pt>
                <c:pt idx="106">
                  <c:v>34600</c:v>
                </c:pt>
                <c:pt idx="107">
                  <c:v>34420</c:v>
                </c:pt>
                <c:pt idx="108">
                  <c:v>34420</c:v>
                </c:pt>
                <c:pt idx="109">
                  <c:v>34800</c:v>
                </c:pt>
                <c:pt idx="110">
                  <c:v>34560</c:v>
                </c:pt>
                <c:pt idx="111">
                  <c:v>34520</c:v>
                </c:pt>
                <c:pt idx="112">
                  <c:v>34420</c:v>
                </c:pt>
                <c:pt idx="113">
                  <c:v>34680</c:v>
                </c:pt>
                <c:pt idx="114">
                  <c:v>33900</c:v>
                </c:pt>
                <c:pt idx="115">
                  <c:v>34960</c:v>
                </c:pt>
                <c:pt idx="116">
                  <c:v>34720</c:v>
                </c:pt>
                <c:pt idx="117">
                  <c:v>35200</c:v>
                </c:pt>
                <c:pt idx="118">
                  <c:v>35720</c:v>
                </c:pt>
                <c:pt idx="119">
                  <c:v>35900</c:v>
                </c:pt>
                <c:pt idx="120">
                  <c:v>35500</c:v>
                </c:pt>
                <c:pt idx="121">
                  <c:v>35580</c:v>
                </c:pt>
                <c:pt idx="122">
                  <c:v>34980</c:v>
                </c:pt>
                <c:pt idx="123">
                  <c:v>34980</c:v>
                </c:pt>
                <c:pt idx="124">
                  <c:v>35200</c:v>
                </c:pt>
                <c:pt idx="125">
                  <c:v>34500</c:v>
                </c:pt>
                <c:pt idx="126">
                  <c:v>33040</c:v>
                </c:pt>
                <c:pt idx="127">
                  <c:v>33700</c:v>
                </c:pt>
                <c:pt idx="128">
                  <c:v>33520</c:v>
                </c:pt>
                <c:pt idx="129">
                  <c:v>33480</c:v>
                </c:pt>
                <c:pt idx="130">
                  <c:v>33040</c:v>
                </c:pt>
                <c:pt idx="131">
                  <c:v>33560</c:v>
                </c:pt>
                <c:pt idx="132">
                  <c:v>34000</c:v>
                </c:pt>
                <c:pt idx="133">
                  <c:v>34320</c:v>
                </c:pt>
                <c:pt idx="134">
                  <c:v>34700</c:v>
                </c:pt>
                <c:pt idx="135">
                  <c:v>36000</c:v>
                </c:pt>
                <c:pt idx="136">
                  <c:v>35240</c:v>
                </c:pt>
                <c:pt idx="137">
                  <c:v>35000</c:v>
                </c:pt>
                <c:pt idx="138">
                  <c:v>34700</c:v>
                </c:pt>
                <c:pt idx="139">
                  <c:v>34260</c:v>
                </c:pt>
                <c:pt idx="140">
                  <c:v>34200</c:v>
                </c:pt>
                <c:pt idx="141">
                  <c:v>33800</c:v>
                </c:pt>
                <c:pt idx="142">
                  <c:v>33560</c:v>
                </c:pt>
                <c:pt idx="143">
                  <c:v>34120</c:v>
                </c:pt>
                <c:pt idx="144">
                  <c:v>33980</c:v>
                </c:pt>
                <c:pt idx="145">
                  <c:v>33980</c:v>
                </c:pt>
                <c:pt idx="146">
                  <c:v>33200</c:v>
                </c:pt>
                <c:pt idx="147">
                  <c:v>33940</c:v>
                </c:pt>
                <c:pt idx="148">
                  <c:v>33940</c:v>
                </c:pt>
                <c:pt idx="149">
                  <c:v>33920</c:v>
                </c:pt>
                <c:pt idx="150">
                  <c:v>33320</c:v>
                </c:pt>
                <c:pt idx="151">
                  <c:v>33320</c:v>
                </c:pt>
                <c:pt idx="152">
                  <c:v>33760</c:v>
                </c:pt>
                <c:pt idx="153">
                  <c:v>33180</c:v>
                </c:pt>
                <c:pt idx="154">
                  <c:v>32940</c:v>
                </c:pt>
                <c:pt idx="155">
                  <c:v>32480</c:v>
                </c:pt>
                <c:pt idx="156">
                  <c:v>31240</c:v>
                </c:pt>
                <c:pt idx="157">
                  <c:v>31180</c:v>
                </c:pt>
                <c:pt idx="158">
                  <c:v>31000</c:v>
                </c:pt>
                <c:pt idx="159">
                  <c:v>30620</c:v>
                </c:pt>
                <c:pt idx="160">
                  <c:v>30760</c:v>
                </c:pt>
                <c:pt idx="161">
                  <c:v>30980</c:v>
                </c:pt>
                <c:pt idx="162">
                  <c:v>31000</c:v>
                </c:pt>
                <c:pt idx="163">
                  <c:v>31600</c:v>
                </c:pt>
                <c:pt idx="164">
                  <c:v>32500</c:v>
                </c:pt>
                <c:pt idx="165">
                  <c:v>33100</c:v>
                </c:pt>
                <c:pt idx="166">
                  <c:v>34120</c:v>
                </c:pt>
                <c:pt idx="167">
                  <c:v>34020</c:v>
                </c:pt>
                <c:pt idx="168">
                  <c:v>33720</c:v>
                </c:pt>
                <c:pt idx="169">
                  <c:v>34200</c:v>
                </c:pt>
                <c:pt idx="170">
                  <c:v>33500</c:v>
                </c:pt>
                <c:pt idx="171">
                  <c:v>34120</c:v>
                </c:pt>
                <c:pt idx="172">
                  <c:v>34000</c:v>
                </c:pt>
                <c:pt idx="173">
                  <c:v>33640</c:v>
                </c:pt>
                <c:pt idx="174">
                  <c:v>33040</c:v>
                </c:pt>
                <c:pt idx="175">
                  <c:v>33100</c:v>
                </c:pt>
                <c:pt idx="176">
                  <c:v>32780</c:v>
                </c:pt>
                <c:pt idx="177">
                  <c:v>32360</c:v>
                </c:pt>
                <c:pt idx="178">
                  <c:v>33500</c:v>
                </c:pt>
                <c:pt idx="179">
                  <c:v>32700</c:v>
                </c:pt>
                <c:pt idx="180">
                  <c:v>32840</c:v>
                </c:pt>
                <c:pt idx="181">
                  <c:v>32800</c:v>
                </c:pt>
                <c:pt idx="182">
                  <c:v>32520</c:v>
                </c:pt>
                <c:pt idx="183">
                  <c:v>32840</c:v>
                </c:pt>
                <c:pt idx="184">
                  <c:v>33000</c:v>
                </c:pt>
                <c:pt idx="185">
                  <c:v>32880</c:v>
                </c:pt>
                <c:pt idx="186">
                  <c:v>32700</c:v>
                </c:pt>
                <c:pt idx="187">
                  <c:v>32680</c:v>
                </c:pt>
                <c:pt idx="188">
                  <c:v>32240</c:v>
                </c:pt>
                <c:pt idx="189">
                  <c:v>32700</c:v>
                </c:pt>
                <c:pt idx="190">
                  <c:v>32400</c:v>
                </c:pt>
                <c:pt idx="191">
                  <c:v>33400</c:v>
                </c:pt>
                <c:pt idx="192">
                  <c:v>32800</c:v>
                </c:pt>
                <c:pt idx="193">
                  <c:v>31540</c:v>
                </c:pt>
                <c:pt idx="194">
                  <c:v>32600</c:v>
                </c:pt>
                <c:pt idx="195">
                  <c:v>31020</c:v>
                </c:pt>
                <c:pt idx="196">
                  <c:v>30580</c:v>
                </c:pt>
                <c:pt idx="197">
                  <c:v>29600</c:v>
                </c:pt>
                <c:pt idx="198">
                  <c:v>30400</c:v>
                </c:pt>
                <c:pt idx="199">
                  <c:v>30200</c:v>
                </c:pt>
                <c:pt idx="200">
                  <c:v>30880</c:v>
                </c:pt>
                <c:pt idx="201">
                  <c:v>30920</c:v>
                </c:pt>
                <c:pt idx="202">
                  <c:v>32000</c:v>
                </c:pt>
                <c:pt idx="203">
                  <c:v>32000</c:v>
                </c:pt>
                <c:pt idx="204">
                  <c:v>32200</c:v>
                </c:pt>
                <c:pt idx="205">
                  <c:v>33000</c:v>
                </c:pt>
                <c:pt idx="206">
                  <c:v>33220</c:v>
                </c:pt>
                <c:pt idx="207">
                  <c:v>33800</c:v>
                </c:pt>
                <c:pt idx="208">
                  <c:v>34280</c:v>
                </c:pt>
                <c:pt idx="209">
                  <c:v>34280</c:v>
                </c:pt>
                <c:pt idx="210">
                  <c:v>34700</c:v>
                </c:pt>
                <c:pt idx="211">
                  <c:v>34300</c:v>
                </c:pt>
                <c:pt idx="212">
                  <c:v>34260</c:v>
                </c:pt>
                <c:pt idx="213">
                  <c:v>34300</c:v>
                </c:pt>
                <c:pt idx="214">
                  <c:v>34100</c:v>
                </c:pt>
                <c:pt idx="215">
                  <c:v>34480</c:v>
                </c:pt>
                <c:pt idx="216">
                  <c:v>34780</c:v>
                </c:pt>
                <c:pt idx="217">
                  <c:v>34840</c:v>
                </c:pt>
                <c:pt idx="218">
                  <c:v>35600</c:v>
                </c:pt>
                <c:pt idx="219">
                  <c:v>35900</c:v>
                </c:pt>
                <c:pt idx="220">
                  <c:v>35000</c:v>
                </c:pt>
                <c:pt idx="221">
                  <c:v>35380</c:v>
                </c:pt>
                <c:pt idx="222">
                  <c:v>35640</c:v>
                </c:pt>
                <c:pt idx="223">
                  <c:v>36680</c:v>
                </c:pt>
                <c:pt idx="224">
                  <c:v>36600</c:v>
                </c:pt>
                <c:pt idx="225">
                  <c:v>36820</c:v>
                </c:pt>
                <c:pt idx="226">
                  <c:v>36400</c:v>
                </c:pt>
                <c:pt idx="227">
                  <c:v>35780</c:v>
                </c:pt>
                <c:pt idx="228">
                  <c:v>35320</c:v>
                </c:pt>
                <c:pt idx="229">
                  <c:v>35480</c:v>
                </c:pt>
                <c:pt idx="230">
                  <c:v>35120</c:v>
                </c:pt>
                <c:pt idx="231">
                  <c:v>35620</c:v>
                </c:pt>
                <c:pt idx="232">
                  <c:v>37400</c:v>
                </c:pt>
                <c:pt idx="233">
                  <c:v>37100</c:v>
                </c:pt>
                <c:pt idx="234">
                  <c:v>37020</c:v>
                </c:pt>
                <c:pt idx="235">
                  <c:v>37000</c:v>
                </c:pt>
                <c:pt idx="236">
                  <c:v>36640</c:v>
                </c:pt>
                <c:pt idx="237">
                  <c:v>36400</c:v>
                </c:pt>
                <c:pt idx="238">
                  <c:v>36660</c:v>
                </c:pt>
                <c:pt idx="239">
                  <c:v>37580</c:v>
                </c:pt>
                <c:pt idx="240">
                  <c:v>37780</c:v>
                </c:pt>
                <c:pt idx="241">
                  <c:v>37800</c:v>
                </c:pt>
                <c:pt idx="242">
                  <c:v>37740</c:v>
                </c:pt>
                <c:pt idx="243">
                  <c:v>37900</c:v>
                </c:pt>
                <c:pt idx="244">
                  <c:v>38600</c:v>
                </c:pt>
                <c:pt idx="245">
                  <c:v>39300</c:v>
                </c:pt>
                <c:pt idx="246">
                  <c:v>39480</c:v>
                </c:pt>
                <c:pt idx="247">
                  <c:v>37860</c:v>
                </c:pt>
                <c:pt idx="248">
                  <c:v>37200</c:v>
                </c:pt>
                <c:pt idx="249">
                  <c:v>38200</c:v>
                </c:pt>
                <c:pt idx="250">
                  <c:v>38300</c:v>
                </c:pt>
                <c:pt idx="251">
                  <c:v>38800</c:v>
                </c:pt>
                <c:pt idx="252">
                  <c:v>38400</c:v>
                </c:pt>
                <c:pt idx="253">
                  <c:v>38200</c:v>
                </c:pt>
                <c:pt idx="254">
                  <c:v>38500</c:v>
                </c:pt>
                <c:pt idx="255">
                  <c:v>38300</c:v>
                </c:pt>
                <c:pt idx="256">
                  <c:v>38600</c:v>
                </c:pt>
                <c:pt idx="257">
                  <c:v>37800</c:v>
                </c:pt>
                <c:pt idx="258">
                  <c:v>37000</c:v>
                </c:pt>
                <c:pt idx="259">
                  <c:v>37400</c:v>
                </c:pt>
                <c:pt idx="260">
                  <c:v>37100</c:v>
                </c:pt>
                <c:pt idx="261">
                  <c:v>37400</c:v>
                </c:pt>
                <c:pt idx="262">
                  <c:v>37400</c:v>
                </c:pt>
                <c:pt idx="263">
                  <c:v>37800</c:v>
                </c:pt>
                <c:pt idx="264">
                  <c:v>37700</c:v>
                </c:pt>
                <c:pt idx="265">
                  <c:v>38420</c:v>
                </c:pt>
                <c:pt idx="266">
                  <c:v>38520</c:v>
                </c:pt>
                <c:pt idx="267">
                  <c:v>39040</c:v>
                </c:pt>
                <c:pt idx="268">
                  <c:v>39900</c:v>
                </c:pt>
                <c:pt idx="269">
                  <c:v>39960</c:v>
                </c:pt>
                <c:pt idx="270">
                  <c:v>40200</c:v>
                </c:pt>
                <c:pt idx="271">
                  <c:v>39780</c:v>
                </c:pt>
                <c:pt idx="272">
                  <c:v>39980</c:v>
                </c:pt>
                <c:pt idx="273">
                  <c:v>39500</c:v>
                </c:pt>
                <c:pt idx="274">
                  <c:v>39500</c:v>
                </c:pt>
                <c:pt idx="275">
                  <c:v>39520</c:v>
                </c:pt>
                <c:pt idx="276">
                  <c:v>39900</c:v>
                </c:pt>
                <c:pt idx="277">
                  <c:v>40500</c:v>
                </c:pt>
                <c:pt idx="278">
                  <c:v>40200</c:v>
                </c:pt>
                <c:pt idx="279">
                  <c:v>39900</c:v>
                </c:pt>
                <c:pt idx="280">
                  <c:v>40200</c:v>
                </c:pt>
                <c:pt idx="281">
                  <c:v>40100</c:v>
                </c:pt>
                <c:pt idx="282">
                  <c:v>40000</c:v>
                </c:pt>
                <c:pt idx="283">
                  <c:v>39700</c:v>
                </c:pt>
                <c:pt idx="284">
                  <c:v>39300</c:v>
                </c:pt>
                <c:pt idx="285">
                  <c:v>38800</c:v>
                </c:pt>
                <c:pt idx="286">
                  <c:v>37340</c:v>
                </c:pt>
                <c:pt idx="287">
                  <c:v>37700</c:v>
                </c:pt>
                <c:pt idx="288">
                  <c:v>38120</c:v>
                </c:pt>
                <c:pt idx="289">
                  <c:v>38000</c:v>
                </c:pt>
                <c:pt idx="290">
                  <c:v>36720</c:v>
                </c:pt>
                <c:pt idx="291">
                  <c:v>36660</c:v>
                </c:pt>
                <c:pt idx="292">
                  <c:v>36980</c:v>
                </c:pt>
                <c:pt idx="293">
                  <c:v>38120</c:v>
                </c:pt>
                <c:pt idx="294">
                  <c:v>37900</c:v>
                </c:pt>
                <c:pt idx="295">
                  <c:v>36720</c:v>
                </c:pt>
                <c:pt idx="296">
                  <c:v>37480</c:v>
                </c:pt>
                <c:pt idx="297">
                  <c:v>37300</c:v>
                </c:pt>
                <c:pt idx="298">
                  <c:v>37000</c:v>
                </c:pt>
                <c:pt idx="299">
                  <c:v>37640</c:v>
                </c:pt>
                <c:pt idx="300">
                  <c:v>37820</c:v>
                </c:pt>
                <c:pt idx="301">
                  <c:v>37300</c:v>
                </c:pt>
                <c:pt idx="302">
                  <c:v>37480</c:v>
                </c:pt>
                <c:pt idx="303">
                  <c:v>37860</c:v>
                </c:pt>
                <c:pt idx="304">
                  <c:v>38160</c:v>
                </c:pt>
                <c:pt idx="305">
                  <c:v>38200</c:v>
                </c:pt>
                <c:pt idx="306">
                  <c:v>38520</c:v>
                </c:pt>
                <c:pt idx="307">
                  <c:v>38820</c:v>
                </c:pt>
                <c:pt idx="308">
                  <c:v>39400</c:v>
                </c:pt>
                <c:pt idx="309">
                  <c:v>40000</c:v>
                </c:pt>
                <c:pt idx="310">
                  <c:v>40240</c:v>
                </c:pt>
                <c:pt idx="311">
                  <c:v>40680</c:v>
                </c:pt>
                <c:pt idx="312">
                  <c:v>40520</c:v>
                </c:pt>
                <c:pt idx="313">
                  <c:v>40000</c:v>
                </c:pt>
                <c:pt idx="314">
                  <c:v>40200</c:v>
                </c:pt>
                <c:pt idx="315">
                  <c:v>40380</c:v>
                </c:pt>
                <c:pt idx="316">
                  <c:v>40240</c:v>
                </c:pt>
                <c:pt idx="317">
                  <c:v>40500</c:v>
                </c:pt>
                <c:pt idx="318">
                  <c:v>39900</c:v>
                </c:pt>
                <c:pt idx="319">
                  <c:v>39660</c:v>
                </c:pt>
                <c:pt idx="320">
                  <c:v>39820</c:v>
                </c:pt>
                <c:pt idx="321">
                  <c:v>40100</c:v>
                </c:pt>
                <c:pt idx="322">
                  <c:v>40480</c:v>
                </c:pt>
                <c:pt idx="323">
                  <c:v>39900</c:v>
                </c:pt>
                <c:pt idx="324">
                  <c:v>40080</c:v>
                </c:pt>
                <c:pt idx="325">
                  <c:v>40180</c:v>
                </c:pt>
                <c:pt idx="326">
                  <c:v>40500</c:v>
                </c:pt>
                <c:pt idx="327">
                  <c:v>41400</c:v>
                </c:pt>
                <c:pt idx="328">
                  <c:v>40820</c:v>
                </c:pt>
                <c:pt idx="329">
                  <c:v>41140</c:v>
                </c:pt>
                <c:pt idx="330">
                  <c:v>41000</c:v>
                </c:pt>
                <c:pt idx="331">
                  <c:v>41400</c:v>
                </c:pt>
                <c:pt idx="332">
                  <c:v>42000</c:v>
                </c:pt>
                <c:pt idx="333">
                  <c:v>42280</c:v>
                </c:pt>
                <c:pt idx="334">
                  <c:v>41760</c:v>
                </c:pt>
                <c:pt idx="335">
                  <c:v>41000</c:v>
                </c:pt>
                <c:pt idx="336">
                  <c:v>40860</c:v>
                </c:pt>
                <c:pt idx="337">
                  <c:v>40760</c:v>
                </c:pt>
                <c:pt idx="338">
                  <c:v>41300</c:v>
                </c:pt>
                <c:pt idx="339">
                  <c:v>41380</c:v>
                </c:pt>
                <c:pt idx="340">
                  <c:v>41380</c:v>
                </c:pt>
                <c:pt idx="341">
                  <c:v>41500</c:v>
                </c:pt>
                <c:pt idx="342">
                  <c:v>41420</c:v>
                </c:pt>
                <c:pt idx="343">
                  <c:v>40400</c:v>
                </c:pt>
                <c:pt idx="344">
                  <c:v>41140</c:v>
                </c:pt>
                <c:pt idx="345">
                  <c:v>40800</c:v>
                </c:pt>
                <c:pt idx="346">
                  <c:v>40500</c:v>
                </c:pt>
                <c:pt idx="347">
                  <c:v>39400</c:v>
                </c:pt>
                <c:pt idx="348">
                  <c:v>40240</c:v>
                </c:pt>
                <c:pt idx="349">
                  <c:v>41300</c:v>
                </c:pt>
                <c:pt idx="350">
                  <c:v>41300</c:v>
                </c:pt>
                <c:pt idx="351">
                  <c:v>41200</c:v>
                </c:pt>
                <c:pt idx="352">
                  <c:v>42200</c:v>
                </c:pt>
                <c:pt idx="353">
                  <c:v>41600</c:v>
                </c:pt>
                <c:pt idx="354">
                  <c:v>41600</c:v>
                </c:pt>
                <c:pt idx="355">
                  <c:v>42000</c:v>
                </c:pt>
                <c:pt idx="356">
                  <c:v>42340</c:v>
                </c:pt>
                <c:pt idx="357">
                  <c:v>41700</c:v>
                </c:pt>
                <c:pt idx="358">
                  <c:v>42000</c:v>
                </c:pt>
                <c:pt idx="359">
                  <c:v>41400</c:v>
                </c:pt>
                <c:pt idx="360">
                  <c:v>41200</c:v>
                </c:pt>
                <c:pt idx="361">
                  <c:v>40700</c:v>
                </c:pt>
                <c:pt idx="362">
                  <c:v>40900</c:v>
                </c:pt>
                <c:pt idx="363">
                  <c:v>41560</c:v>
                </c:pt>
                <c:pt idx="364">
                  <c:v>41640</c:v>
                </c:pt>
                <c:pt idx="365">
                  <c:v>41460</c:v>
                </c:pt>
                <c:pt idx="366">
                  <c:v>41620</c:v>
                </c:pt>
                <c:pt idx="367">
                  <c:v>41340</c:v>
                </c:pt>
                <c:pt idx="368">
                  <c:v>41500</c:v>
                </c:pt>
                <c:pt idx="369">
                  <c:v>41080</c:v>
                </c:pt>
                <c:pt idx="370">
                  <c:v>41520</c:v>
                </c:pt>
                <c:pt idx="371">
                  <c:v>41440</c:v>
                </c:pt>
                <c:pt idx="372">
                  <c:v>41820</c:v>
                </c:pt>
                <c:pt idx="373">
                  <c:v>42080</c:v>
                </c:pt>
                <c:pt idx="374">
                  <c:v>41400</c:v>
                </c:pt>
                <c:pt idx="375">
                  <c:v>41240</c:v>
                </c:pt>
                <c:pt idx="376">
                  <c:v>41180</c:v>
                </c:pt>
                <c:pt idx="377">
                  <c:v>41220</c:v>
                </c:pt>
                <c:pt idx="378">
                  <c:v>41200</c:v>
                </c:pt>
                <c:pt idx="379">
                  <c:v>42000</c:v>
                </c:pt>
                <c:pt idx="380">
                  <c:v>41620</c:v>
                </c:pt>
                <c:pt idx="381">
                  <c:v>41340</c:v>
                </c:pt>
                <c:pt idx="382">
                  <c:v>41520</c:v>
                </c:pt>
                <c:pt idx="383">
                  <c:v>42000</c:v>
                </c:pt>
                <c:pt idx="384">
                  <c:v>41980</c:v>
                </c:pt>
                <c:pt idx="385">
                  <c:v>42500</c:v>
                </c:pt>
                <c:pt idx="386">
                  <c:v>42500</c:v>
                </c:pt>
                <c:pt idx="387">
                  <c:v>41860</c:v>
                </c:pt>
                <c:pt idx="388">
                  <c:v>41680</c:v>
                </c:pt>
                <c:pt idx="389">
                  <c:v>42080</c:v>
                </c:pt>
                <c:pt idx="390">
                  <c:v>42200</c:v>
                </c:pt>
                <c:pt idx="391">
                  <c:v>42060</c:v>
                </c:pt>
                <c:pt idx="392">
                  <c:v>41980</c:v>
                </c:pt>
                <c:pt idx="393">
                  <c:v>42380</c:v>
                </c:pt>
                <c:pt idx="394">
                  <c:v>42660</c:v>
                </c:pt>
                <c:pt idx="395">
                  <c:v>41820</c:v>
                </c:pt>
                <c:pt idx="396">
                  <c:v>41620</c:v>
                </c:pt>
                <c:pt idx="397">
                  <c:v>41800</c:v>
                </c:pt>
                <c:pt idx="398">
                  <c:v>42000</c:v>
                </c:pt>
                <c:pt idx="399">
                  <c:v>41900</c:v>
                </c:pt>
                <c:pt idx="400">
                  <c:v>42560</c:v>
                </c:pt>
                <c:pt idx="401">
                  <c:v>42580</c:v>
                </c:pt>
                <c:pt idx="402">
                  <c:v>43000</c:v>
                </c:pt>
                <c:pt idx="403">
                  <c:v>43400</c:v>
                </c:pt>
                <c:pt idx="404">
                  <c:v>43060</c:v>
                </c:pt>
                <c:pt idx="405">
                  <c:v>43460</c:v>
                </c:pt>
                <c:pt idx="406">
                  <c:v>43520</c:v>
                </c:pt>
                <c:pt idx="407">
                  <c:v>43200</c:v>
                </c:pt>
                <c:pt idx="408">
                  <c:v>43440</c:v>
                </c:pt>
                <c:pt idx="409">
                  <c:v>44400</c:v>
                </c:pt>
                <c:pt idx="410">
                  <c:v>44160</c:v>
                </c:pt>
                <c:pt idx="411">
                  <c:v>44080</c:v>
                </c:pt>
                <c:pt idx="412">
                  <c:v>44680</c:v>
                </c:pt>
                <c:pt idx="413">
                  <c:v>44740</c:v>
                </c:pt>
                <c:pt idx="414">
                  <c:v>44500</c:v>
                </c:pt>
                <c:pt idx="415">
                  <c:v>44740</c:v>
                </c:pt>
                <c:pt idx="416">
                  <c:v>44680</c:v>
                </c:pt>
                <c:pt idx="417">
                  <c:v>44020</c:v>
                </c:pt>
                <c:pt idx="418">
                  <c:v>44000</c:v>
                </c:pt>
                <c:pt idx="419">
                  <c:v>43220</c:v>
                </c:pt>
                <c:pt idx="420">
                  <c:v>43600</c:v>
                </c:pt>
                <c:pt idx="421">
                  <c:v>43460</c:v>
                </c:pt>
                <c:pt idx="422">
                  <c:v>43300</c:v>
                </c:pt>
                <c:pt idx="423">
                  <c:v>43000</c:v>
                </c:pt>
                <c:pt idx="424">
                  <c:v>43280</c:v>
                </c:pt>
                <c:pt idx="425">
                  <c:v>43280</c:v>
                </c:pt>
                <c:pt idx="426">
                  <c:v>44000</c:v>
                </c:pt>
                <c:pt idx="427">
                  <c:v>43180</c:v>
                </c:pt>
                <c:pt idx="428">
                  <c:v>42220</c:v>
                </c:pt>
                <c:pt idx="429">
                  <c:v>42260</c:v>
                </c:pt>
                <c:pt idx="430">
                  <c:v>42520</c:v>
                </c:pt>
                <c:pt idx="431">
                  <c:v>42500</c:v>
                </c:pt>
                <c:pt idx="432">
                  <c:v>42400</c:v>
                </c:pt>
                <c:pt idx="433">
                  <c:v>42840</c:v>
                </c:pt>
                <c:pt idx="434">
                  <c:v>42500</c:v>
                </c:pt>
                <c:pt idx="435">
                  <c:v>43400</c:v>
                </c:pt>
                <c:pt idx="436">
                  <c:v>43140</c:v>
                </c:pt>
                <c:pt idx="437">
                  <c:v>43540</c:v>
                </c:pt>
                <c:pt idx="438">
                  <c:v>44000</c:v>
                </c:pt>
                <c:pt idx="439">
                  <c:v>44400</c:v>
                </c:pt>
                <c:pt idx="440">
                  <c:v>44980</c:v>
                </c:pt>
                <c:pt idx="441">
                  <c:v>43960</c:v>
                </c:pt>
                <c:pt idx="442">
                  <c:v>43980</c:v>
                </c:pt>
                <c:pt idx="443">
                  <c:v>44740</c:v>
                </c:pt>
                <c:pt idx="444">
                  <c:v>45500</c:v>
                </c:pt>
                <c:pt idx="445">
                  <c:v>45500</c:v>
                </c:pt>
                <c:pt idx="446">
                  <c:v>45980</c:v>
                </c:pt>
                <c:pt idx="447">
                  <c:v>45600</c:v>
                </c:pt>
                <c:pt idx="448">
                  <c:v>45300</c:v>
                </c:pt>
                <c:pt idx="449">
                  <c:v>45500</c:v>
                </c:pt>
                <c:pt idx="450">
                  <c:v>45480</c:v>
                </c:pt>
                <c:pt idx="451">
                  <c:v>44680</c:v>
                </c:pt>
                <c:pt idx="452">
                  <c:v>44300</c:v>
                </c:pt>
                <c:pt idx="453">
                  <c:v>44000</c:v>
                </c:pt>
                <c:pt idx="454">
                  <c:v>44200</c:v>
                </c:pt>
                <c:pt idx="455">
                  <c:v>44260</c:v>
                </c:pt>
                <c:pt idx="456">
                  <c:v>44780</c:v>
                </c:pt>
                <c:pt idx="457">
                  <c:v>44960</c:v>
                </c:pt>
                <c:pt idx="458">
                  <c:v>45200</c:v>
                </c:pt>
                <c:pt idx="459">
                  <c:v>45480</c:v>
                </c:pt>
                <c:pt idx="460">
                  <c:v>45480</c:v>
                </c:pt>
                <c:pt idx="461">
                  <c:v>45400</c:v>
                </c:pt>
                <c:pt idx="462">
                  <c:v>45560</c:v>
                </c:pt>
                <c:pt idx="463">
                  <c:v>45060</c:v>
                </c:pt>
                <c:pt idx="464">
                  <c:v>45240</c:v>
                </c:pt>
                <c:pt idx="465">
                  <c:v>45900</c:v>
                </c:pt>
                <c:pt idx="466">
                  <c:v>46000</c:v>
                </c:pt>
                <c:pt idx="467">
                  <c:v>45980</c:v>
                </c:pt>
                <c:pt idx="468">
                  <c:v>45500</c:v>
                </c:pt>
                <c:pt idx="469">
                  <c:v>45680</c:v>
                </c:pt>
                <c:pt idx="470">
                  <c:v>46720</c:v>
                </c:pt>
                <c:pt idx="471">
                  <c:v>46220</c:v>
                </c:pt>
                <c:pt idx="472">
                  <c:v>46660</c:v>
                </c:pt>
                <c:pt idx="473">
                  <c:v>46600</c:v>
                </c:pt>
                <c:pt idx="474">
                  <c:v>46340</c:v>
                </c:pt>
                <c:pt idx="475">
                  <c:v>46200</c:v>
                </c:pt>
                <c:pt idx="476">
                  <c:v>46900</c:v>
                </c:pt>
                <c:pt idx="477">
                  <c:v>46020</c:v>
                </c:pt>
                <c:pt idx="478">
                  <c:v>46060</c:v>
                </c:pt>
                <c:pt idx="479">
                  <c:v>46300</c:v>
                </c:pt>
                <c:pt idx="480">
                  <c:v>46660</c:v>
                </c:pt>
                <c:pt idx="481">
                  <c:v>45920</c:v>
                </c:pt>
                <c:pt idx="482">
                  <c:v>45000</c:v>
                </c:pt>
                <c:pt idx="483">
                  <c:v>45000</c:v>
                </c:pt>
                <c:pt idx="484">
                  <c:v>44200</c:v>
                </c:pt>
                <c:pt idx="485">
                  <c:v>43980</c:v>
                </c:pt>
                <c:pt idx="486">
                  <c:v>42600</c:v>
                </c:pt>
                <c:pt idx="487">
                  <c:v>42000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E5-4E6B-97DC-D6B6423BD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251832"/>
        <c:axId val="673252816"/>
      </c:lineChart>
      <c:dateAx>
        <c:axId val="673251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3252816"/>
        <c:crosses val="autoZero"/>
        <c:auto val="1"/>
        <c:lblOffset val="100"/>
        <c:baseTimeUnit val="days"/>
      </c:dateAx>
      <c:valAx>
        <c:axId val="673252816"/>
        <c:scaling>
          <c:orientation val="minMax"/>
          <c:min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,###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3251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COLCAP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'Valoración DAVIVIENDA'!$P$3</c:f>
              <c:strCache>
                <c:ptCount val="1"/>
                <c:pt idx="0">
                  <c:v>Valor Hoy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'Valoración DAVIVIENDA'!$N$4:$N$491</c:f>
              <c:numCache>
                <c:formatCode>m/d/yyyy</c:formatCode>
                <c:ptCount val="488"/>
                <c:pt idx="0">
                  <c:v>43160</c:v>
                </c:pt>
                <c:pt idx="1">
                  <c:v>43161</c:v>
                </c:pt>
                <c:pt idx="2">
                  <c:v>43164</c:v>
                </c:pt>
                <c:pt idx="3">
                  <c:v>43165</c:v>
                </c:pt>
                <c:pt idx="4">
                  <c:v>43166</c:v>
                </c:pt>
                <c:pt idx="5">
                  <c:v>43167</c:v>
                </c:pt>
                <c:pt idx="6">
                  <c:v>43168</c:v>
                </c:pt>
                <c:pt idx="7">
                  <c:v>43171</c:v>
                </c:pt>
                <c:pt idx="8">
                  <c:v>43172</c:v>
                </c:pt>
                <c:pt idx="9">
                  <c:v>43173</c:v>
                </c:pt>
                <c:pt idx="10">
                  <c:v>43174</c:v>
                </c:pt>
                <c:pt idx="11">
                  <c:v>43175</c:v>
                </c:pt>
                <c:pt idx="12">
                  <c:v>43179</c:v>
                </c:pt>
                <c:pt idx="13">
                  <c:v>43180</c:v>
                </c:pt>
                <c:pt idx="14">
                  <c:v>43181</c:v>
                </c:pt>
                <c:pt idx="15">
                  <c:v>43182</c:v>
                </c:pt>
                <c:pt idx="16">
                  <c:v>43185</c:v>
                </c:pt>
                <c:pt idx="17">
                  <c:v>43186</c:v>
                </c:pt>
                <c:pt idx="18">
                  <c:v>43187</c:v>
                </c:pt>
                <c:pt idx="19">
                  <c:v>43192</c:v>
                </c:pt>
                <c:pt idx="20">
                  <c:v>43193</c:v>
                </c:pt>
                <c:pt idx="21">
                  <c:v>43194</c:v>
                </c:pt>
                <c:pt idx="22">
                  <c:v>43195</c:v>
                </c:pt>
                <c:pt idx="23">
                  <c:v>43196</c:v>
                </c:pt>
                <c:pt idx="24">
                  <c:v>43199</c:v>
                </c:pt>
                <c:pt idx="25">
                  <c:v>43200</c:v>
                </c:pt>
                <c:pt idx="26">
                  <c:v>43201</c:v>
                </c:pt>
                <c:pt idx="27">
                  <c:v>43202</c:v>
                </c:pt>
                <c:pt idx="28">
                  <c:v>43203</c:v>
                </c:pt>
                <c:pt idx="29">
                  <c:v>43206</c:v>
                </c:pt>
                <c:pt idx="30">
                  <c:v>43207</c:v>
                </c:pt>
                <c:pt idx="31">
                  <c:v>43208</c:v>
                </c:pt>
                <c:pt idx="32">
                  <c:v>43209</c:v>
                </c:pt>
                <c:pt idx="33">
                  <c:v>43210</c:v>
                </c:pt>
                <c:pt idx="34">
                  <c:v>43213</c:v>
                </c:pt>
                <c:pt idx="35">
                  <c:v>43214</c:v>
                </c:pt>
                <c:pt idx="36">
                  <c:v>43215</c:v>
                </c:pt>
                <c:pt idx="37">
                  <c:v>43216</c:v>
                </c:pt>
                <c:pt idx="38">
                  <c:v>43217</c:v>
                </c:pt>
                <c:pt idx="39">
                  <c:v>43220</c:v>
                </c:pt>
                <c:pt idx="40">
                  <c:v>43222</c:v>
                </c:pt>
                <c:pt idx="41">
                  <c:v>43223</c:v>
                </c:pt>
                <c:pt idx="42">
                  <c:v>43224</c:v>
                </c:pt>
                <c:pt idx="43">
                  <c:v>43227</c:v>
                </c:pt>
                <c:pt idx="44">
                  <c:v>43228</c:v>
                </c:pt>
                <c:pt idx="45">
                  <c:v>43229</c:v>
                </c:pt>
                <c:pt idx="46">
                  <c:v>43230</c:v>
                </c:pt>
                <c:pt idx="47">
                  <c:v>43231</c:v>
                </c:pt>
                <c:pt idx="48">
                  <c:v>43235</c:v>
                </c:pt>
                <c:pt idx="49">
                  <c:v>43236</c:v>
                </c:pt>
                <c:pt idx="50">
                  <c:v>43237</c:v>
                </c:pt>
                <c:pt idx="51">
                  <c:v>43238</c:v>
                </c:pt>
                <c:pt idx="52">
                  <c:v>43241</c:v>
                </c:pt>
                <c:pt idx="53">
                  <c:v>43242</c:v>
                </c:pt>
                <c:pt idx="54">
                  <c:v>43243</c:v>
                </c:pt>
                <c:pt idx="55">
                  <c:v>43244</c:v>
                </c:pt>
                <c:pt idx="56">
                  <c:v>43245</c:v>
                </c:pt>
                <c:pt idx="57">
                  <c:v>43248</c:v>
                </c:pt>
                <c:pt idx="58">
                  <c:v>43249</c:v>
                </c:pt>
                <c:pt idx="59">
                  <c:v>43250</c:v>
                </c:pt>
                <c:pt idx="60">
                  <c:v>43251</c:v>
                </c:pt>
                <c:pt idx="61">
                  <c:v>43252</c:v>
                </c:pt>
                <c:pt idx="62">
                  <c:v>43256</c:v>
                </c:pt>
                <c:pt idx="63">
                  <c:v>43257</c:v>
                </c:pt>
                <c:pt idx="64">
                  <c:v>43258</c:v>
                </c:pt>
                <c:pt idx="65">
                  <c:v>43259</c:v>
                </c:pt>
                <c:pt idx="66">
                  <c:v>43263</c:v>
                </c:pt>
                <c:pt idx="67">
                  <c:v>43264</c:v>
                </c:pt>
                <c:pt idx="68">
                  <c:v>43265</c:v>
                </c:pt>
                <c:pt idx="69">
                  <c:v>43266</c:v>
                </c:pt>
                <c:pt idx="70">
                  <c:v>43269</c:v>
                </c:pt>
                <c:pt idx="71">
                  <c:v>43270</c:v>
                </c:pt>
                <c:pt idx="72">
                  <c:v>43271</c:v>
                </c:pt>
                <c:pt idx="73">
                  <c:v>43272</c:v>
                </c:pt>
                <c:pt idx="74">
                  <c:v>43273</c:v>
                </c:pt>
                <c:pt idx="75">
                  <c:v>43276</c:v>
                </c:pt>
                <c:pt idx="76">
                  <c:v>43277</c:v>
                </c:pt>
                <c:pt idx="77">
                  <c:v>43278</c:v>
                </c:pt>
                <c:pt idx="78">
                  <c:v>43279</c:v>
                </c:pt>
                <c:pt idx="79">
                  <c:v>43280</c:v>
                </c:pt>
                <c:pt idx="80">
                  <c:v>43284</c:v>
                </c:pt>
                <c:pt idx="81">
                  <c:v>43285</c:v>
                </c:pt>
                <c:pt idx="82">
                  <c:v>43286</c:v>
                </c:pt>
                <c:pt idx="83">
                  <c:v>43287</c:v>
                </c:pt>
                <c:pt idx="84">
                  <c:v>43290</c:v>
                </c:pt>
                <c:pt idx="85">
                  <c:v>43291</c:v>
                </c:pt>
                <c:pt idx="86">
                  <c:v>43292</c:v>
                </c:pt>
                <c:pt idx="87">
                  <c:v>43293</c:v>
                </c:pt>
                <c:pt idx="88">
                  <c:v>43294</c:v>
                </c:pt>
                <c:pt idx="89">
                  <c:v>43297</c:v>
                </c:pt>
                <c:pt idx="90">
                  <c:v>43298</c:v>
                </c:pt>
                <c:pt idx="91">
                  <c:v>43299</c:v>
                </c:pt>
                <c:pt idx="92">
                  <c:v>43300</c:v>
                </c:pt>
                <c:pt idx="93">
                  <c:v>43304</c:v>
                </c:pt>
                <c:pt idx="94">
                  <c:v>43305</c:v>
                </c:pt>
                <c:pt idx="95">
                  <c:v>43306</c:v>
                </c:pt>
                <c:pt idx="96">
                  <c:v>43307</c:v>
                </c:pt>
                <c:pt idx="97">
                  <c:v>43308</c:v>
                </c:pt>
                <c:pt idx="98">
                  <c:v>43311</c:v>
                </c:pt>
                <c:pt idx="99">
                  <c:v>43312</c:v>
                </c:pt>
                <c:pt idx="100">
                  <c:v>43313</c:v>
                </c:pt>
                <c:pt idx="101">
                  <c:v>43314</c:v>
                </c:pt>
                <c:pt idx="102">
                  <c:v>43315</c:v>
                </c:pt>
                <c:pt idx="103">
                  <c:v>43318</c:v>
                </c:pt>
                <c:pt idx="104">
                  <c:v>43320</c:v>
                </c:pt>
                <c:pt idx="105">
                  <c:v>43321</c:v>
                </c:pt>
                <c:pt idx="106">
                  <c:v>43322</c:v>
                </c:pt>
                <c:pt idx="107">
                  <c:v>43325</c:v>
                </c:pt>
                <c:pt idx="108">
                  <c:v>43326</c:v>
                </c:pt>
                <c:pt idx="109">
                  <c:v>43327</c:v>
                </c:pt>
                <c:pt idx="110">
                  <c:v>43328</c:v>
                </c:pt>
                <c:pt idx="111">
                  <c:v>43329</c:v>
                </c:pt>
                <c:pt idx="112">
                  <c:v>43333</c:v>
                </c:pt>
                <c:pt idx="113">
                  <c:v>43334</c:v>
                </c:pt>
                <c:pt idx="114">
                  <c:v>43335</c:v>
                </c:pt>
                <c:pt idx="115">
                  <c:v>43336</c:v>
                </c:pt>
                <c:pt idx="116">
                  <c:v>43339</c:v>
                </c:pt>
                <c:pt idx="117">
                  <c:v>43340</c:v>
                </c:pt>
                <c:pt idx="118">
                  <c:v>43341</c:v>
                </c:pt>
                <c:pt idx="119">
                  <c:v>43342</c:v>
                </c:pt>
                <c:pt idx="120">
                  <c:v>43343</c:v>
                </c:pt>
                <c:pt idx="121">
                  <c:v>43346</c:v>
                </c:pt>
                <c:pt idx="122">
                  <c:v>43347</c:v>
                </c:pt>
                <c:pt idx="123">
                  <c:v>43348</c:v>
                </c:pt>
                <c:pt idx="124">
                  <c:v>43349</c:v>
                </c:pt>
                <c:pt idx="125">
                  <c:v>43350</c:v>
                </c:pt>
                <c:pt idx="126">
                  <c:v>43353</c:v>
                </c:pt>
                <c:pt idx="127">
                  <c:v>43354</c:v>
                </c:pt>
                <c:pt idx="128">
                  <c:v>43355</c:v>
                </c:pt>
                <c:pt idx="129">
                  <c:v>43356</c:v>
                </c:pt>
                <c:pt idx="130">
                  <c:v>43357</c:v>
                </c:pt>
                <c:pt idx="131">
                  <c:v>43360</c:v>
                </c:pt>
                <c:pt idx="132">
                  <c:v>43361</c:v>
                </c:pt>
                <c:pt idx="133">
                  <c:v>43362</c:v>
                </c:pt>
                <c:pt idx="134">
                  <c:v>43363</c:v>
                </c:pt>
                <c:pt idx="135">
                  <c:v>43364</c:v>
                </c:pt>
                <c:pt idx="136">
                  <c:v>43367</c:v>
                </c:pt>
                <c:pt idx="137">
                  <c:v>43368</c:v>
                </c:pt>
                <c:pt idx="138">
                  <c:v>43369</c:v>
                </c:pt>
                <c:pt idx="139">
                  <c:v>43370</c:v>
                </c:pt>
                <c:pt idx="140">
                  <c:v>43371</c:v>
                </c:pt>
                <c:pt idx="141">
                  <c:v>43374</c:v>
                </c:pt>
                <c:pt idx="142">
                  <c:v>43375</c:v>
                </c:pt>
                <c:pt idx="143">
                  <c:v>43376</c:v>
                </c:pt>
                <c:pt idx="144">
                  <c:v>43377</c:v>
                </c:pt>
                <c:pt idx="145">
                  <c:v>43378</c:v>
                </c:pt>
                <c:pt idx="146">
                  <c:v>43381</c:v>
                </c:pt>
                <c:pt idx="147">
                  <c:v>43382</c:v>
                </c:pt>
                <c:pt idx="148">
                  <c:v>43383</c:v>
                </c:pt>
                <c:pt idx="149">
                  <c:v>43384</c:v>
                </c:pt>
                <c:pt idx="150">
                  <c:v>43385</c:v>
                </c:pt>
                <c:pt idx="151">
                  <c:v>43389</c:v>
                </c:pt>
                <c:pt idx="152">
                  <c:v>43390</c:v>
                </c:pt>
                <c:pt idx="153">
                  <c:v>43391</c:v>
                </c:pt>
                <c:pt idx="154">
                  <c:v>43392</c:v>
                </c:pt>
                <c:pt idx="155">
                  <c:v>43395</c:v>
                </c:pt>
                <c:pt idx="156">
                  <c:v>43396</c:v>
                </c:pt>
                <c:pt idx="157">
                  <c:v>43397</c:v>
                </c:pt>
                <c:pt idx="158">
                  <c:v>43398</c:v>
                </c:pt>
                <c:pt idx="159">
                  <c:v>43399</c:v>
                </c:pt>
                <c:pt idx="160">
                  <c:v>43402</c:v>
                </c:pt>
                <c:pt idx="161">
                  <c:v>43403</c:v>
                </c:pt>
                <c:pt idx="162">
                  <c:v>43404</c:v>
                </c:pt>
                <c:pt idx="163">
                  <c:v>43405</c:v>
                </c:pt>
                <c:pt idx="164">
                  <c:v>43406</c:v>
                </c:pt>
                <c:pt idx="165">
                  <c:v>43410</c:v>
                </c:pt>
                <c:pt idx="166">
                  <c:v>43411</c:v>
                </c:pt>
                <c:pt idx="167">
                  <c:v>43412</c:v>
                </c:pt>
                <c:pt idx="168">
                  <c:v>43413</c:v>
                </c:pt>
                <c:pt idx="169">
                  <c:v>43417</c:v>
                </c:pt>
                <c:pt idx="170">
                  <c:v>43418</c:v>
                </c:pt>
                <c:pt idx="171">
                  <c:v>43419</c:v>
                </c:pt>
                <c:pt idx="172">
                  <c:v>43420</c:v>
                </c:pt>
                <c:pt idx="173">
                  <c:v>43423</c:v>
                </c:pt>
                <c:pt idx="174">
                  <c:v>43424</c:v>
                </c:pt>
                <c:pt idx="175">
                  <c:v>43425</c:v>
                </c:pt>
                <c:pt idx="176">
                  <c:v>43426</c:v>
                </c:pt>
                <c:pt idx="177">
                  <c:v>43427</c:v>
                </c:pt>
                <c:pt idx="178">
                  <c:v>43430</c:v>
                </c:pt>
                <c:pt idx="179">
                  <c:v>43431</c:v>
                </c:pt>
                <c:pt idx="180">
                  <c:v>43432</c:v>
                </c:pt>
                <c:pt idx="181">
                  <c:v>43433</c:v>
                </c:pt>
                <c:pt idx="182">
                  <c:v>43434</c:v>
                </c:pt>
                <c:pt idx="183">
                  <c:v>43437</c:v>
                </c:pt>
                <c:pt idx="184">
                  <c:v>43438</c:v>
                </c:pt>
                <c:pt idx="185">
                  <c:v>43439</c:v>
                </c:pt>
                <c:pt idx="186">
                  <c:v>43440</c:v>
                </c:pt>
                <c:pt idx="187">
                  <c:v>43441</c:v>
                </c:pt>
                <c:pt idx="188">
                  <c:v>43444</c:v>
                </c:pt>
                <c:pt idx="189">
                  <c:v>43445</c:v>
                </c:pt>
                <c:pt idx="190">
                  <c:v>43446</c:v>
                </c:pt>
                <c:pt idx="191">
                  <c:v>43447</c:v>
                </c:pt>
                <c:pt idx="192">
                  <c:v>43448</c:v>
                </c:pt>
                <c:pt idx="193">
                  <c:v>43451</c:v>
                </c:pt>
                <c:pt idx="194">
                  <c:v>43452</c:v>
                </c:pt>
                <c:pt idx="195">
                  <c:v>43453</c:v>
                </c:pt>
                <c:pt idx="196">
                  <c:v>43454</c:v>
                </c:pt>
                <c:pt idx="197">
                  <c:v>43455</c:v>
                </c:pt>
                <c:pt idx="198">
                  <c:v>43458</c:v>
                </c:pt>
                <c:pt idx="199">
                  <c:v>43460</c:v>
                </c:pt>
                <c:pt idx="200">
                  <c:v>43461</c:v>
                </c:pt>
                <c:pt idx="201">
                  <c:v>43462</c:v>
                </c:pt>
                <c:pt idx="202">
                  <c:v>43467</c:v>
                </c:pt>
                <c:pt idx="203">
                  <c:v>43468</c:v>
                </c:pt>
                <c:pt idx="204">
                  <c:v>43469</c:v>
                </c:pt>
                <c:pt idx="205">
                  <c:v>43473</c:v>
                </c:pt>
                <c:pt idx="206">
                  <c:v>43474</c:v>
                </c:pt>
                <c:pt idx="207">
                  <c:v>43475</c:v>
                </c:pt>
                <c:pt idx="208">
                  <c:v>43476</c:v>
                </c:pt>
                <c:pt idx="209">
                  <c:v>43479</c:v>
                </c:pt>
                <c:pt idx="210">
                  <c:v>43480</c:v>
                </c:pt>
                <c:pt idx="211">
                  <c:v>43481</c:v>
                </c:pt>
                <c:pt idx="212">
                  <c:v>43482</c:v>
                </c:pt>
                <c:pt idx="213">
                  <c:v>43483</c:v>
                </c:pt>
                <c:pt idx="214">
                  <c:v>43486</c:v>
                </c:pt>
                <c:pt idx="215">
                  <c:v>43487</c:v>
                </c:pt>
                <c:pt idx="216">
                  <c:v>43488</c:v>
                </c:pt>
                <c:pt idx="217">
                  <c:v>43489</c:v>
                </c:pt>
                <c:pt idx="218">
                  <c:v>43490</c:v>
                </c:pt>
                <c:pt idx="219">
                  <c:v>43493</c:v>
                </c:pt>
                <c:pt idx="220">
                  <c:v>43494</c:v>
                </c:pt>
                <c:pt idx="221">
                  <c:v>43495</c:v>
                </c:pt>
                <c:pt idx="222">
                  <c:v>43496</c:v>
                </c:pt>
                <c:pt idx="223">
                  <c:v>43497</c:v>
                </c:pt>
                <c:pt idx="224">
                  <c:v>43500</c:v>
                </c:pt>
                <c:pt idx="225">
                  <c:v>43501</c:v>
                </c:pt>
                <c:pt idx="226">
                  <c:v>43502</c:v>
                </c:pt>
                <c:pt idx="227">
                  <c:v>43503</c:v>
                </c:pt>
                <c:pt idx="228">
                  <c:v>43504</c:v>
                </c:pt>
                <c:pt idx="229">
                  <c:v>43507</c:v>
                </c:pt>
                <c:pt idx="230">
                  <c:v>43508</c:v>
                </c:pt>
                <c:pt idx="231">
                  <c:v>43509</c:v>
                </c:pt>
                <c:pt idx="232">
                  <c:v>43510</c:v>
                </c:pt>
                <c:pt idx="233">
                  <c:v>43511</c:v>
                </c:pt>
                <c:pt idx="234">
                  <c:v>43514</c:v>
                </c:pt>
                <c:pt idx="235">
                  <c:v>43515</c:v>
                </c:pt>
                <c:pt idx="236">
                  <c:v>43516</c:v>
                </c:pt>
                <c:pt idx="237">
                  <c:v>43517</c:v>
                </c:pt>
                <c:pt idx="238">
                  <c:v>43518</c:v>
                </c:pt>
                <c:pt idx="239">
                  <c:v>43521</c:v>
                </c:pt>
                <c:pt idx="240">
                  <c:v>43522</c:v>
                </c:pt>
                <c:pt idx="241">
                  <c:v>43523</c:v>
                </c:pt>
                <c:pt idx="242">
                  <c:v>43524</c:v>
                </c:pt>
                <c:pt idx="243">
                  <c:v>43525</c:v>
                </c:pt>
                <c:pt idx="244">
                  <c:v>43528</c:v>
                </c:pt>
                <c:pt idx="245">
                  <c:v>43529</c:v>
                </c:pt>
                <c:pt idx="246">
                  <c:v>43530</c:v>
                </c:pt>
                <c:pt idx="247">
                  <c:v>43531</c:v>
                </c:pt>
                <c:pt idx="248">
                  <c:v>43532</c:v>
                </c:pt>
                <c:pt idx="249">
                  <c:v>43535</c:v>
                </c:pt>
                <c:pt idx="250">
                  <c:v>43536</c:v>
                </c:pt>
                <c:pt idx="251">
                  <c:v>43537</c:v>
                </c:pt>
                <c:pt idx="252">
                  <c:v>43538</c:v>
                </c:pt>
                <c:pt idx="253">
                  <c:v>43539</c:v>
                </c:pt>
                <c:pt idx="254">
                  <c:v>43542</c:v>
                </c:pt>
                <c:pt idx="255">
                  <c:v>43543</c:v>
                </c:pt>
                <c:pt idx="256">
                  <c:v>43544</c:v>
                </c:pt>
                <c:pt idx="257">
                  <c:v>43545</c:v>
                </c:pt>
                <c:pt idx="258">
                  <c:v>43546</c:v>
                </c:pt>
                <c:pt idx="259">
                  <c:v>43550</c:v>
                </c:pt>
                <c:pt idx="260">
                  <c:v>43551</c:v>
                </c:pt>
                <c:pt idx="261">
                  <c:v>43552</c:v>
                </c:pt>
                <c:pt idx="262">
                  <c:v>43553</c:v>
                </c:pt>
                <c:pt idx="263">
                  <c:v>43556</c:v>
                </c:pt>
                <c:pt idx="264">
                  <c:v>43557</c:v>
                </c:pt>
                <c:pt idx="265">
                  <c:v>43558</c:v>
                </c:pt>
                <c:pt idx="266">
                  <c:v>43559</c:v>
                </c:pt>
                <c:pt idx="267">
                  <c:v>43560</c:v>
                </c:pt>
                <c:pt idx="268">
                  <c:v>43563</c:v>
                </c:pt>
                <c:pt idx="269">
                  <c:v>43564</c:v>
                </c:pt>
                <c:pt idx="270">
                  <c:v>43565</c:v>
                </c:pt>
                <c:pt idx="271">
                  <c:v>43566</c:v>
                </c:pt>
                <c:pt idx="272">
                  <c:v>43567</c:v>
                </c:pt>
                <c:pt idx="273">
                  <c:v>43570</c:v>
                </c:pt>
                <c:pt idx="274">
                  <c:v>43571</c:v>
                </c:pt>
                <c:pt idx="275">
                  <c:v>43572</c:v>
                </c:pt>
                <c:pt idx="276">
                  <c:v>43577</c:v>
                </c:pt>
                <c:pt idx="277">
                  <c:v>43578</c:v>
                </c:pt>
                <c:pt idx="278">
                  <c:v>43579</c:v>
                </c:pt>
                <c:pt idx="279">
                  <c:v>43580</c:v>
                </c:pt>
                <c:pt idx="280">
                  <c:v>43581</c:v>
                </c:pt>
                <c:pt idx="281">
                  <c:v>43584</c:v>
                </c:pt>
                <c:pt idx="282">
                  <c:v>43585</c:v>
                </c:pt>
                <c:pt idx="283">
                  <c:v>43587</c:v>
                </c:pt>
                <c:pt idx="284">
                  <c:v>43588</c:v>
                </c:pt>
                <c:pt idx="285">
                  <c:v>43591</c:v>
                </c:pt>
                <c:pt idx="286">
                  <c:v>43592</c:v>
                </c:pt>
                <c:pt idx="287">
                  <c:v>43593</c:v>
                </c:pt>
                <c:pt idx="288">
                  <c:v>43594</c:v>
                </c:pt>
                <c:pt idx="289">
                  <c:v>43595</c:v>
                </c:pt>
                <c:pt idx="290">
                  <c:v>43598</c:v>
                </c:pt>
                <c:pt idx="291">
                  <c:v>43599</c:v>
                </c:pt>
                <c:pt idx="292">
                  <c:v>43600</c:v>
                </c:pt>
                <c:pt idx="293">
                  <c:v>43601</c:v>
                </c:pt>
                <c:pt idx="294">
                  <c:v>43602</c:v>
                </c:pt>
                <c:pt idx="295">
                  <c:v>43605</c:v>
                </c:pt>
                <c:pt idx="296">
                  <c:v>43606</c:v>
                </c:pt>
                <c:pt idx="297">
                  <c:v>43607</c:v>
                </c:pt>
                <c:pt idx="298">
                  <c:v>43608</c:v>
                </c:pt>
                <c:pt idx="299">
                  <c:v>43609</c:v>
                </c:pt>
                <c:pt idx="300">
                  <c:v>43612</c:v>
                </c:pt>
                <c:pt idx="301">
                  <c:v>43613</c:v>
                </c:pt>
                <c:pt idx="302">
                  <c:v>43614</c:v>
                </c:pt>
                <c:pt idx="303">
                  <c:v>43615</c:v>
                </c:pt>
                <c:pt idx="304">
                  <c:v>43616</c:v>
                </c:pt>
                <c:pt idx="305">
                  <c:v>43620</c:v>
                </c:pt>
                <c:pt idx="306">
                  <c:v>43621</c:v>
                </c:pt>
                <c:pt idx="307">
                  <c:v>43622</c:v>
                </c:pt>
                <c:pt idx="308">
                  <c:v>43623</c:v>
                </c:pt>
                <c:pt idx="309">
                  <c:v>43626</c:v>
                </c:pt>
                <c:pt idx="310">
                  <c:v>43627</c:v>
                </c:pt>
                <c:pt idx="311">
                  <c:v>43628</c:v>
                </c:pt>
                <c:pt idx="312">
                  <c:v>43629</c:v>
                </c:pt>
                <c:pt idx="313">
                  <c:v>43630</c:v>
                </c:pt>
                <c:pt idx="314">
                  <c:v>43633</c:v>
                </c:pt>
                <c:pt idx="315">
                  <c:v>43634</c:v>
                </c:pt>
                <c:pt idx="316">
                  <c:v>43635</c:v>
                </c:pt>
                <c:pt idx="317">
                  <c:v>43636</c:v>
                </c:pt>
                <c:pt idx="318">
                  <c:v>43637</c:v>
                </c:pt>
                <c:pt idx="319">
                  <c:v>43641</c:v>
                </c:pt>
                <c:pt idx="320">
                  <c:v>43642</c:v>
                </c:pt>
                <c:pt idx="321">
                  <c:v>43643</c:v>
                </c:pt>
                <c:pt idx="322">
                  <c:v>43644</c:v>
                </c:pt>
                <c:pt idx="323">
                  <c:v>43648</c:v>
                </c:pt>
                <c:pt idx="324">
                  <c:v>43649</c:v>
                </c:pt>
                <c:pt idx="325">
                  <c:v>43650</c:v>
                </c:pt>
                <c:pt idx="326">
                  <c:v>43651</c:v>
                </c:pt>
                <c:pt idx="327">
                  <c:v>43654</c:v>
                </c:pt>
                <c:pt idx="328">
                  <c:v>43655</c:v>
                </c:pt>
                <c:pt idx="329">
                  <c:v>43656</c:v>
                </c:pt>
                <c:pt idx="330">
                  <c:v>43657</c:v>
                </c:pt>
                <c:pt idx="331">
                  <c:v>43658</c:v>
                </c:pt>
                <c:pt idx="332">
                  <c:v>43661</c:v>
                </c:pt>
                <c:pt idx="333">
                  <c:v>43662</c:v>
                </c:pt>
                <c:pt idx="334">
                  <c:v>43663</c:v>
                </c:pt>
                <c:pt idx="335">
                  <c:v>43664</c:v>
                </c:pt>
                <c:pt idx="336">
                  <c:v>43665</c:v>
                </c:pt>
                <c:pt idx="337">
                  <c:v>43668</c:v>
                </c:pt>
                <c:pt idx="338">
                  <c:v>43669</c:v>
                </c:pt>
                <c:pt idx="339">
                  <c:v>43670</c:v>
                </c:pt>
                <c:pt idx="340">
                  <c:v>43671</c:v>
                </c:pt>
                <c:pt idx="341">
                  <c:v>43672</c:v>
                </c:pt>
                <c:pt idx="342">
                  <c:v>43675</c:v>
                </c:pt>
                <c:pt idx="343">
                  <c:v>43676</c:v>
                </c:pt>
                <c:pt idx="344">
                  <c:v>43677</c:v>
                </c:pt>
                <c:pt idx="345">
                  <c:v>43678</c:v>
                </c:pt>
                <c:pt idx="346">
                  <c:v>43679</c:v>
                </c:pt>
                <c:pt idx="347">
                  <c:v>43682</c:v>
                </c:pt>
                <c:pt idx="348">
                  <c:v>43683</c:v>
                </c:pt>
                <c:pt idx="349">
                  <c:v>43685</c:v>
                </c:pt>
                <c:pt idx="350">
                  <c:v>43686</c:v>
                </c:pt>
                <c:pt idx="351">
                  <c:v>43689</c:v>
                </c:pt>
                <c:pt idx="352">
                  <c:v>43690</c:v>
                </c:pt>
                <c:pt idx="353">
                  <c:v>43691</c:v>
                </c:pt>
                <c:pt idx="354">
                  <c:v>43692</c:v>
                </c:pt>
                <c:pt idx="355">
                  <c:v>43693</c:v>
                </c:pt>
                <c:pt idx="356">
                  <c:v>43697</c:v>
                </c:pt>
                <c:pt idx="357">
                  <c:v>43698</c:v>
                </c:pt>
                <c:pt idx="358">
                  <c:v>43699</c:v>
                </c:pt>
                <c:pt idx="359">
                  <c:v>43700</c:v>
                </c:pt>
                <c:pt idx="360">
                  <c:v>43703</c:v>
                </c:pt>
                <c:pt idx="361">
                  <c:v>43704</c:v>
                </c:pt>
                <c:pt idx="362">
                  <c:v>43705</c:v>
                </c:pt>
                <c:pt idx="363">
                  <c:v>43706</c:v>
                </c:pt>
                <c:pt idx="364">
                  <c:v>43707</c:v>
                </c:pt>
                <c:pt idx="365">
                  <c:v>43710</c:v>
                </c:pt>
                <c:pt idx="366">
                  <c:v>43711</c:v>
                </c:pt>
                <c:pt idx="367">
                  <c:v>43712</c:v>
                </c:pt>
                <c:pt idx="368">
                  <c:v>43713</c:v>
                </c:pt>
                <c:pt idx="369">
                  <c:v>43714</c:v>
                </c:pt>
                <c:pt idx="370">
                  <c:v>43717</c:v>
                </c:pt>
                <c:pt idx="371">
                  <c:v>43718</c:v>
                </c:pt>
                <c:pt idx="372">
                  <c:v>43719</c:v>
                </c:pt>
                <c:pt idx="373">
                  <c:v>43720</c:v>
                </c:pt>
                <c:pt idx="374">
                  <c:v>43721</c:v>
                </c:pt>
                <c:pt idx="375">
                  <c:v>43724</c:v>
                </c:pt>
                <c:pt idx="376">
                  <c:v>43725</c:v>
                </c:pt>
                <c:pt idx="377">
                  <c:v>43726</c:v>
                </c:pt>
                <c:pt idx="378">
                  <c:v>43727</c:v>
                </c:pt>
                <c:pt idx="379">
                  <c:v>43728</c:v>
                </c:pt>
                <c:pt idx="380">
                  <c:v>43731</c:v>
                </c:pt>
                <c:pt idx="381">
                  <c:v>43732</c:v>
                </c:pt>
                <c:pt idx="382">
                  <c:v>43733</c:v>
                </c:pt>
                <c:pt idx="383">
                  <c:v>43734</c:v>
                </c:pt>
                <c:pt idx="384">
                  <c:v>43735</c:v>
                </c:pt>
                <c:pt idx="385">
                  <c:v>43738</c:v>
                </c:pt>
                <c:pt idx="386">
                  <c:v>43739</c:v>
                </c:pt>
                <c:pt idx="387">
                  <c:v>43740</c:v>
                </c:pt>
                <c:pt idx="388">
                  <c:v>43741</c:v>
                </c:pt>
                <c:pt idx="389">
                  <c:v>43742</c:v>
                </c:pt>
                <c:pt idx="390">
                  <c:v>43745</c:v>
                </c:pt>
                <c:pt idx="391">
                  <c:v>43746</c:v>
                </c:pt>
                <c:pt idx="392">
                  <c:v>43747</c:v>
                </c:pt>
                <c:pt idx="393">
                  <c:v>43748</c:v>
                </c:pt>
                <c:pt idx="394">
                  <c:v>43749</c:v>
                </c:pt>
                <c:pt idx="395">
                  <c:v>43753</c:v>
                </c:pt>
                <c:pt idx="396">
                  <c:v>43754</c:v>
                </c:pt>
                <c:pt idx="397">
                  <c:v>43755</c:v>
                </c:pt>
                <c:pt idx="398">
                  <c:v>43756</c:v>
                </c:pt>
                <c:pt idx="399">
                  <c:v>43759</c:v>
                </c:pt>
                <c:pt idx="400">
                  <c:v>43760</c:v>
                </c:pt>
                <c:pt idx="401">
                  <c:v>43761</c:v>
                </c:pt>
                <c:pt idx="402">
                  <c:v>43762</c:v>
                </c:pt>
                <c:pt idx="403">
                  <c:v>43763</c:v>
                </c:pt>
                <c:pt idx="404">
                  <c:v>43766</c:v>
                </c:pt>
                <c:pt idx="405">
                  <c:v>43767</c:v>
                </c:pt>
                <c:pt idx="406">
                  <c:v>43768</c:v>
                </c:pt>
                <c:pt idx="407">
                  <c:v>43769</c:v>
                </c:pt>
                <c:pt idx="408">
                  <c:v>43770</c:v>
                </c:pt>
                <c:pt idx="409">
                  <c:v>43774</c:v>
                </c:pt>
                <c:pt idx="410">
                  <c:v>43775</c:v>
                </c:pt>
                <c:pt idx="411">
                  <c:v>43776</c:v>
                </c:pt>
                <c:pt idx="412">
                  <c:v>43777</c:v>
                </c:pt>
                <c:pt idx="413">
                  <c:v>43781</c:v>
                </c:pt>
                <c:pt idx="414">
                  <c:v>43782</c:v>
                </c:pt>
                <c:pt idx="415">
                  <c:v>43783</c:v>
                </c:pt>
                <c:pt idx="416">
                  <c:v>43784</c:v>
                </c:pt>
                <c:pt idx="417">
                  <c:v>43787</c:v>
                </c:pt>
                <c:pt idx="418">
                  <c:v>43788</c:v>
                </c:pt>
                <c:pt idx="419">
                  <c:v>43789</c:v>
                </c:pt>
                <c:pt idx="420">
                  <c:v>43790</c:v>
                </c:pt>
                <c:pt idx="421">
                  <c:v>43791</c:v>
                </c:pt>
                <c:pt idx="422">
                  <c:v>43794</c:v>
                </c:pt>
                <c:pt idx="423">
                  <c:v>43795</c:v>
                </c:pt>
                <c:pt idx="424">
                  <c:v>43796</c:v>
                </c:pt>
                <c:pt idx="425">
                  <c:v>43797</c:v>
                </c:pt>
                <c:pt idx="426">
                  <c:v>43798</c:v>
                </c:pt>
                <c:pt idx="427">
                  <c:v>43801</c:v>
                </c:pt>
                <c:pt idx="428">
                  <c:v>43802</c:v>
                </c:pt>
                <c:pt idx="429">
                  <c:v>43803</c:v>
                </c:pt>
                <c:pt idx="430">
                  <c:v>43804</c:v>
                </c:pt>
                <c:pt idx="431">
                  <c:v>43805</c:v>
                </c:pt>
                <c:pt idx="432">
                  <c:v>43808</c:v>
                </c:pt>
                <c:pt idx="433">
                  <c:v>43809</c:v>
                </c:pt>
                <c:pt idx="434">
                  <c:v>43810</c:v>
                </c:pt>
                <c:pt idx="435">
                  <c:v>43811</c:v>
                </c:pt>
                <c:pt idx="436">
                  <c:v>43812</c:v>
                </c:pt>
                <c:pt idx="437">
                  <c:v>43815</c:v>
                </c:pt>
                <c:pt idx="438">
                  <c:v>43816</c:v>
                </c:pt>
                <c:pt idx="439">
                  <c:v>43817</c:v>
                </c:pt>
                <c:pt idx="440">
                  <c:v>43818</c:v>
                </c:pt>
                <c:pt idx="441">
                  <c:v>43819</c:v>
                </c:pt>
                <c:pt idx="442">
                  <c:v>43822</c:v>
                </c:pt>
                <c:pt idx="443">
                  <c:v>43823</c:v>
                </c:pt>
                <c:pt idx="444">
                  <c:v>43825</c:v>
                </c:pt>
                <c:pt idx="445">
                  <c:v>43826</c:v>
                </c:pt>
                <c:pt idx="446">
                  <c:v>43829</c:v>
                </c:pt>
                <c:pt idx="447">
                  <c:v>43832</c:v>
                </c:pt>
                <c:pt idx="448">
                  <c:v>43833</c:v>
                </c:pt>
                <c:pt idx="449">
                  <c:v>43837</c:v>
                </c:pt>
                <c:pt idx="450">
                  <c:v>43838</c:v>
                </c:pt>
                <c:pt idx="451">
                  <c:v>43839</c:v>
                </c:pt>
                <c:pt idx="452">
                  <c:v>43840</c:v>
                </c:pt>
                <c:pt idx="453">
                  <c:v>43843</c:v>
                </c:pt>
                <c:pt idx="454">
                  <c:v>43844</c:v>
                </c:pt>
                <c:pt idx="455">
                  <c:v>43845</c:v>
                </c:pt>
                <c:pt idx="456">
                  <c:v>43846</c:v>
                </c:pt>
                <c:pt idx="457">
                  <c:v>43847</c:v>
                </c:pt>
                <c:pt idx="458">
                  <c:v>43850</c:v>
                </c:pt>
                <c:pt idx="459">
                  <c:v>43851</c:v>
                </c:pt>
                <c:pt idx="460">
                  <c:v>43852</c:v>
                </c:pt>
                <c:pt idx="461">
                  <c:v>43853</c:v>
                </c:pt>
                <c:pt idx="462">
                  <c:v>43854</c:v>
                </c:pt>
                <c:pt idx="463">
                  <c:v>43857</c:v>
                </c:pt>
                <c:pt idx="464">
                  <c:v>43858</c:v>
                </c:pt>
                <c:pt idx="465">
                  <c:v>43859</c:v>
                </c:pt>
                <c:pt idx="466">
                  <c:v>43860</c:v>
                </c:pt>
                <c:pt idx="467">
                  <c:v>43861</c:v>
                </c:pt>
                <c:pt idx="468">
                  <c:v>43864</c:v>
                </c:pt>
                <c:pt idx="469">
                  <c:v>43865</c:v>
                </c:pt>
                <c:pt idx="470">
                  <c:v>43866</c:v>
                </c:pt>
                <c:pt idx="471">
                  <c:v>43867</c:v>
                </c:pt>
                <c:pt idx="472">
                  <c:v>43868</c:v>
                </c:pt>
                <c:pt idx="473">
                  <c:v>43871</c:v>
                </c:pt>
                <c:pt idx="474">
                  <c:v>43872</c:v>
                </c:pt>
                <c:pt idx="475">
                  <c:v>43873</c:v>
                </c:pt>
                <c:pt idx="476">
                  <c:v>43874</c:v>
                </c:pt>
                <c:pt idx="477">
                  <c:v>43875</c:v>
                </c:pt>
                <c:pt idx="478">
                  <c:v>43878</c:v>
                </c:pt>
                <c:pt idx="479">
                  <c:v>43879</c:v>
                </c:pt>
                <c:pt idx="480">
                  <c:v>43880</c:v>
                </c:pt>
                <c:pt idx="481">
                  <c:v>43881</c:v>
                </c:pt>
                <c:pt idx="482">
                  <c:v>43882</c:v>
                </c:pt>
                <c:pt idx="483">
                  <c:v>43885</c:v>
                </c:pt>
                <c:pt idx="484">
                  <c:v>43886</c:v>
                </c:pt>
                <c:pt idx="485">
                  <c:v>43887</c:v>
                </c:pt>
                <c:pt idx="486">
                  <c:v>43888</c:v>
                </c:pt>
                <c:pt idx="487">
                  <c:v>43889</c:v>
                </c:pt>
              </c:numCache>
            </c:numRef>
          </c:cat>
          <c:val>
            <c:numRef>
              <c:f>'Valoración DAVIVIENDA'!$P$4:$P$491</c:f>
              <c:numCache>
                <c:formatCode>###,###.00</c:formatCode>
                <c:ptCount val="488"/>
                <c:pt idx="0">
                  <c:v>1466.28</c:v>
                </c:pt>
                <c:pt idx="1">
                  <c:v>1456.38</c:v>
                </c:pt>
                <c:pt idx="2">
                  <c:v>1469.83</c:v>
                </c:pt>
                <c:pt idx="3">
                  <c:v>1475.53</c:v>
                </c:pt>
                <c:pt idx="4">
                  <c:v>1473.76</c:v>
                </c:pt>
                <c:pt idx="5">
                  <c:v>1474.31</c:v>
                </c:pt>
                <c:pt idx="6">
                  <c:v>1482.1</c:v>
                </c:pt>
                <c:pt idx="7">
                  <c:v>1478.88</c:v>
                </c:pt>
                <c:pt idx="8">
                  <c:v>1467.6</c:v>
                </c:pt>
                <c:pt idx="9">
                  <c:v>1463.78</c:v>
                </c:pt>
                <c:pt idx="10">
                  <c:v>1467.22</c:v>
                </c:pt>
                <c:pt idx="11">
                  <c:v>1475.75</c:v>
                </c:pt>
                <c:pt idx="12">
                  <c:v>1476.89</c:v>
                </c:pt>
                <c:pt idx="13">
                  <c:v>1486.03</c:v>
                </c:pt>
                <c:pt idx="14">
                  <c:v>1468.44</c:v>
                </c:pt>
                <c:pt idx="15">
                  <c:v>1459.06</c:v>
                </c:pt>
                <c:pt idx="16">
                  <c:v>1469.04</c:v>
                </c:pt>
                <c:pt idx="17">
                  <c:v>1450</c:v>
                </c:pt>
                <c:pt idx="18">
                  <c:v>1455.52</c:v>
                </c:pt>
                <c:pt idx="19">
                  <c:v>1470.88</c:v>
                </c:pt>
                <c:pt idx="20">
                  <c:v>1492.84</c:v>
                </c:pt>
                <c:pt idx="21">
                  <c:v>1497.59</c:v>
                </c:pt>
                <c:pt idx="22">
                  <c:v>1514.84</c:v>
                </c:pt>
                <c:pt idx="23">
                  <c:v>1520.76</c:v>
                </c:pt>
                <c:pt idx="24">
                  <c:v>1531.72</c:v>
                </c:pt>
                <c:pt idx="25">
                  <c:v>1548.01</c:v>
                </c:pt>
                <c:pt idx="26">
                  <c:v>1560.08</c:v>
                </c:pt>
                <c:pt idx="27">
                  <c:v>1555.87</c:v>
                </c:pt>
                <c:pt idx="28">
                  <c:v>1538.44</c:v>
                </c:pt>
                <c:pt idx="29">
                  <c:v>1530</c:v>
                </c:pt>
                <c:pt idx="30">
                  <c:v>1552.16</c:v>
                </c:pt>
                <c:pt idx="31">
                  <c:v>1562.16</c:v>
                </c:pt>
                <c:pt idx="32">
                  <c:v>1572.45</c:v>
                </c:pt>
                <c:pt idx="33">
                  <c:v>1561.45</c:v>
                </c:pt>
                <c:pt idx="34">
                  <c:v>1576.65</c:v>
                </c:pt>
                <c:pt idx="35">
                  <c:v>1562.55</c:v>
                </c:pt>
                <c:pt idx="36">
                  <c:v>1558.05</c:v>
                </c:pt>
                <c:pt idx="37">
                  <c:v>1553.34</c:v>
                </c:pt>
                <c:pt idx="38">
                  <c:v>1566.45</c:v>
                </c:pt>
                <c:pt idx="39">
                  <c:v>1565.56</c:v>
                </c:pt>
                <c:pt idx="40">
                  <c:v>1565.67</c:v>
                </c:pt>
                <c:pt idx="41">
                  <c:v>1553.03</c:v>
                </c:pt>
                <c:pt idx="42">
                  <c:v>1547.04</c:v>
                </c:pt>
                <c:pt idx="43">
                  <c:v>1544.26</c:v>
                </c:pt>
                <c:pt idx="44">
                  <c:v>1546.45</c:v>
                </c:pt>
                <c:pt idx="45">
                  <c:v>1558.46</c:v>
                </c:pt>
                <c:pt idx="46">
                  <c:v>1552.64</c:v>
                </c:pt>
                <c:pt idx="47">
                  <c:v>1550.08</c:v>
                </c:pt>
                <c:pt idx="48">
                  <c:v>1571.47</c:v>
                </c:pt>
                <c:pt idx="49">
                  <c:v>1547.37</c:v>
                </c:pt>
                <c:pt idx="50">
                  <c:v>1525.54</c:v>
                </c:pt>
                <c:pt idx="51">
                  <c:v>1520.52</c:v>
                </c:pt>
                <c:pt idx="52">
                  <c:v>1516.71</c:v>
                </c:pt>
                <c:pt idx="53">
                  <c:v>1524.84</c:v>
                </c:pt>
                <c:pt idx="54">
                  <c:v>1523.17</c:v>
                </c:pt>
                <c:pt idx="55">
                  <c:v>1528.32</c:v>
                </c:pt>
                <c:pt idx="56">
                  <c:v>1526.36</c:v>
                </c:pt>
                <c:pt idx="57">
                  <c:v>1524.44</c:v>
                </c:pt>
                <c:pt idx="58">
                  <c:v>1539.19</c:v>
                </c:pt>
                <c:pt idx="59">
                  <c:v>1546.03</c:v>
                </c:pt>
                <c:pt idx="60">
                  <c:v>1546.71</c:v>
                </c:pt>
                <c:pt idx="61">
                  <c:v>1564.47</c:v>
                </c:pt>
                <c:pt idx="62">
                  <c:v>1559.67</c:v>
                </c:pt>
                <c:pt idx="63">
                  <c:v>1554.59</c:v>
                </c:pt>
                <c:pt idx="64">
                  <c:v>1549.53</c:v>
                </c:pt>
                <c:pt idx="65">
                  <c:v>1547.96</c:v>
                </c:pt>
                <c:pt idx="66">
                  <c:v>1550.56</c:v>
                </c:pt>
                <c:pt idx="67">
                  <c:v>1553.18</c:v>
                </c:pt>
                <c:pt idx="68">
                  <c:v>1550.94</c:v>
                </c:pt>
                <c:pt idx="69">
                  <c:v>1541.23</c:v>
                </c:pt>
                <c:pt idx="70">
                  <c:v>1555.54</c:v>
                </c:pt>
                <c:pt idx="71">
                  <c:v>1537.5</c:v>
                </c:pt>
                <c:pt idx="72">
                  <c:v>1532.26</c:v>
                </c:pt>
                <c:pt idx="73">
                  <c:v>1534.39</c:v>
                </c:pt>
                <c:pt idx="74">
                  <c:v>1522.79</c:v>
                </c:pt>
                <c:pt idx="75">
                  <c:v>1522.66</c:v>
                </c:pt>
                <c:pt idx="76">
                  <c:v>1543.8</c:v>
                </c:pt>
                <c:pt idx="77">
                  <c:v>1550.35</c:v>
                </c:pt>
                <c:pt idx="78">
                  <c:v>1555.61</c:v>
                </c:pt>
                <c:pt idx="79">
                  <c:v>1577.01</c:v>
                </c:pt>
                <c:pt idx="80">
                  <c:v>1561.27</c:v>
                </c:pt>
                <c:pt idx="81">
                  <c:v>1570.9</c:v>
                </c:pt>
                <c:pt idx="82">
                  <c:v>1566.95</c:v>
                </c:pt>
                <c:pt idx="83">
                  <c:v>1557.59</c:v>
                </c:pt>
                <c:pt idx="84">
                  <c:v>1555.39</c:v>
                </c:pt>
                <c:pt idx="85">
                  <c:v>1561.16</c:v>
                </c:pt>
                <c:pt idx="86">
                  <c:v>1554.15</c:v>
                </c:pt>
                <c:pt idx="87">
                  <c:v>1545.52</c:v>
                </c:pt>
                <c:pt idx="88">
                  <c:v>1546.75</c:v>
                </c:pt>
                <c:pt idx="89">
                  <c:v>1551.33</c:v>
                </c:pt>
                <c:pt idx="90">
                  <c:v>1549.97</c:v>
                </c:pt>
                <c:pt idx="91">
                  <c:v>1552.15</c:v>
                </c:pt>
                <c:pt idx="92">
                  <c:v>1547.34</c:v>
                </c:pt>
                <c:pt idx="93">
                  <c:v>1549.19</c:v>
                </c:pt>
                <c:pt idx="94">
                  <c:v>1545.03</c:v>
                </c:pt>
                <c:pt idx="95">
                  <c:v>1527.4</c:v>
                </c:pt>
                <c:pt idx="96">
                  <c:v>1537.36</c:v>
                </c:pt>
                <c:pt idx="97">
                  <c:v>1536.13</c:v>
                </c:pt>
                <c:pt idx="98">
                  <c:v>1548.13</c:v>
                </c:pt>
                <c:pt idx="99">
                  <c:v>1526.6</c:v>
                </c:pt>
                <c:pt idx="100">
                  <c:v>1540.41</c:v>
                </c:pt>
                <c:pt idx="101">
                  <c:v>1529.17</c:v>
                </c:pt>
                <c:pt idx="102">
                  <c:v>1531.96</c:v>
                </c:pt>
                <c:pt idx="103">
                  <c:v>1528.09</c:v>
                </c:pt>
                <c:pt idx="104">
                  <c:v>1541.73</c:v>
                </c:pt>
                <c:pt idx="105">
                  <c:v>1532.11</c:v>
                </c:pt>
                <c:pt idx="106">
                  <c:v>1524.96</c:v>
                </c:pt>
                <c:pt idx="107">
                  <c:v>1520.03</c:v>
                </c:pt>
                <c:pt idx="108">
                  <c:v>1523.72</c:v>
                </c:pt>
                <c:pt idx="109">
                  <c:v>1520.61</c:v>
                </c:pt>
                <c:pt idx="110">
                  <c:v>1525.29</c:v>
                </c:pt>
                <c:pt idx="111">
                  <c:v>1528.58</c:v>
                </c:pt>
                <c:pt idx="112">
                  <c:v>1533.2</c:v>
                </c:pt>
                <c:pt idx="113">
                  <c:v>1536.09</c:v>
                </c:pt>
                <c:pt idx="114">
                  <c:v>1534.56</c:v>
                </c:pt>
                <c:pt idx="115">
                  <c:v>1538.7</c:v>
                </c:pt>
                <c:pt idx="116">
                  <c:v>1544.32</c:v>
                </c:pt>
                <c:pt idx="117">
                  <c:v>1548.27</c:v>
                </c:pt>
                <c:pt idx="118">
                  <c:v>1543.68</c:v>
                </c:pt>
                <c:pt idx="119">
                  <c:v>1540.61</c:v>
                </c:pt>
                <c:pt idx="120">
                  <c:v>1542.77</c:v>
                </c:pt>
                <c:pt idx="121">
                  <c:v>1536.16</c:v>
                </c:pt>
                <c:pt idx="122">
                  <c:v>1530.34</c:v>
                </c:pt>
                <c:pt idx="123">
                  <c:v>1508.94</c:v>
                </c:pt>
                <c:pt idx="124">
                  <c:v>1485.16</c:v>
                </c:pt>
                <c:pt idx="125">
                  <c:v>1475.9</c:v>
                </c:pt>
                <c:pt idx="126">
                  <c:v>1471.81</c:v>
                </c:pt>
                <c:pt idx="127">
                  <c:v>1480.57</c:v>
                </c:pt>
                <c:pt idx="128">
                  <c:v>1510.38</c:v>
                </c:pt>
                <c:pt idx="129">
                  <c:v>1501.31</c:v>
                </c:pt>
                <c:pt idx="130">
                  <c:v>1498.21</c:v>
                </c:pt>
                <c:pt idx="131">
                  <c:v>1495.4</c:v>
                </c:pt>
                <c:pt idx="132">
                  <c:v>1509.65</c:v>
                </c:pt>
                <c:pt idx="133">
                  <c:v>1505.63</c:v>
                </c:pt>
                <c:pt idx="134">
                  <c:v>1485.86</c:v>
                </c:pt>
                <c:pt idx="135">
                  <c:v>1482.99</c:v>
                </c:pt>
                <c:pt idx="136">
                  <c:v>1492.33</c:v>
                </c:pt>
                <c:pt idx="137">
                  <c:v>1488.6</c:v>
                </c:pt>
                <c:pt idx="138">
                  <c:v>1487.07</c:v>
                </c:pt>
                <c:pt idx="139">
                  <c:v>1498.14</c:v>
                </c:pt>
                <c:pt idx="140">
                  <c:v>1506.07</c:v>
                </c:pt>
                <c:pt idx="141">
                  <c:v>1512.97</c:v>
                </c:pt>
                <c:pt idx="142">
                  <c:v>1511.94</c:v>
                </c:pt>
                <c:pt idx="143">
                  <c:v>1524.86</c:v>
                </c:pt>
                <c:pt idx="144">
                  <c:v>1517.36</c:v>
                </c:pt>
                <c:pt idx="145">
                  <c:v>1494.99</c:v>
                </c:pt>
                <c:pt idx="146">
                  <c:v>1485.16</c:v>
                </c:pt>
                <c:pt idx="147">
                  <c:v>1497.55</c:v>
                </c:pt>
                <c:pt idx="148">
                  <c:v>1479.75</c:v>
                </c:pt>
                <c:pt idx="149">
                  <c:v>1459.97</c:v>
                </c:pt>
                <c:pt idx="150">
                  <c:v>1462.71</c:v>
                </c:pt>
                <c:pt idx="151">
                  <c:v>1479.01</c:v>
                </c:pt>
                <c:pt idx="152">
                  <c:v>1476.33</c:v>
                </c:pt>
                <c:pt idx="153">
                  <c:v>1461.26</c:v>
                </c:pt>
                <c:pt idx="154">
                  <c:v>1452.38</c:v>
                </c:pt>
                <c:pt idx="155">
                  <c:v>1440.38</c:v>
                </c:pt>
                <c:pt idx="156">
                  <c:v>1433.9</c:v>
                </c:pt>
                <c:pt idx="157">
                  <c:v>1411.99</c:v>
                </c:pt>
                <c:pt idx="158">
                  <c:v>1395.49</c:v>
                </c:pt>
                <c:pt idx="159">
                  <c:v>1397.17</c:v>
                </c:pt>
                <c:pt idx="160">
                  <c:v>1392.46</c:v>
                </c:pt>
                <c:pt idx="161">
                  <c:v>1394.92</c:v>
                </c:pt>
                <c:pt idx="162">
                  <c:v>1392.18</c:v>
                </c:pt>
                <c:pt idx="163">
                  <c:v>1383.02</c:v>
                </c:pt>
                <c:pt idx="164">
                  <c:v>1390.97</c:v>
                </c:pt>
                <c:pt idx="165">
                  <c:v>1401.69</c:v>
                </c:pt>
                <c:pt idx="166">
                  <c:v>1423.2</c:v>
                </c:pt>
                <c:pt idx="167">
                  <c:v>1424.96</c:v>
                </c:pt>
                <c:pt idx="168">
                  <c:v>1419.91</c:v>
                </c:pt>
                <c:pt idx="169">
                  <c:v>1387.37</c:v>
                </c:pt>
                <c:pt idx="170">
                  <c:v>1401.51</c:v>
                </c:pt>
                <c:pt idx="171">
                  <c:v>1426.96</c:v>
                </c:pt>
                <c:pt idx="172">
                  <c:v>1436.9</c:v>
                </c:pt>
                <c:pt idx="173">
                  <c:v>1423.09</c:v>
                </c:pt>
                <c:pt idx="174">
                  <c:v>1389.24</c:v>
                </c:pt>
                <c:pt idx="175">
                  <c:v>1390.19</c:v>
                </c:pt>
                <c:pt idx="176">
                  <c:v>1388.3</c:v>
                </c:pt>
                <c:pt idx="177">
                  <c:v>1370.91</c:v>
                </c:pt>
                <c:pt idx="178">
                  <c:v>1393.78</c:v>
                </c:pt>
                <c:pt idx="179">
                  <c:v>1383.27</c:v>
                </c:pt>
                <c:pt idx="180">
                  <c:v>1385.13</c:v>
                </c:pt>
                <c:pt idx="181">
                  <c:v>1386.8</c:v>
                </c:pt>
                <c:pt idx="182">
                  <c:v>1379.24</c:v>
                </c:pt>
                <c:pt idx="183">
                  <c:v>1405.61</c:v>
                </c:pt>
                <c:pt idx="184">
                  <c:v>1399.71</c:v>
                </c:pt>
                <c:pt idx="185">
                  <c:v>1408.41</c:v>
                </c:pt>
                <c:pt idx="186">
                  <c:v>1390</c:v>
                </c:pt>
                <c:pt idx="187">
                  <c:v>1382.45</c:v>
                </c:pt>
                <c:pt idx="188">
                  <c:v>1377.03</c:v>
                </c:pt>
                <c:pt idx="189">
                  <c:v>1373.35</c:v>
                </c:pt>
                <c:pt idx="190">
                  <c:v>1374.29</c:v>
                </c:pt>
                <c:pt idx="191">
                  <c:v>1365.35</c:v>
                </c:pt>
                <c:pt idx="192">
                  <c:v>1359.31</c:v>
                </c:pt>
                <c:pt idx="193">
                  <c:v>1335.64</c:v>
                </c:pt>
                <c:pt idx="194">
                  <c:v>1336.14</c:v>
                </c:pt>
                <c:pt idx="195">
                  <c:v>1332.35</c:v>
                </c:pt>
                <c:pt idx="196">
                  <c:v>1298.3699999999999</c:v>
                </c:pt>
                <c:pt idx="197">
                  <c:v>1301.8599999999999</c:v>
                </c:pt>
                <c:pt idx="198">
                  <c:v>1301.5999999999999</c:v>
                </c:pt>
                <c:pt idx="199">
                  <c:v>1329.15</c:v>
                </c:pt>
                <c:pt idx="200">
                  <c:v>1324.99</c:v>
                </c:pt>
                <c:pt idx="201">
                  <c:v>1325.93</c:v>
                </c:pt>
                <c:pt idx="202">
                  <c:v>1332.8</c:v>
                </c:pt>
                <c:pt idx="203">
                  <c:v>1348.53</c:v>
                </c:pt>
                <c:pt idx="204">
                  <c:v>1356.75</c:v>
                </c:pt>
                <c:pt idx="205">
                  <c:v>1368.24</c:v>
                </c:pt>
                <c:pt idx="206">
                  <c:v>1377.61</c:v>
                </c:pt>
                <c:pt idx="207">
                  <c:v>1384.07</c:v>
                </c:pt>
                <c:pt idx="208">
                  <c:v>1388.38</c:v>
                </c:pt>
                <c:pt idx="209">
                  <c:v>1393.2</c:v>
                </c:pt>
                <c:pt idx="210">
                  <c:v>1393.09</c:v>
                </c:pt>
                <c:pt idx="211">
                  <c:v>1391.34</c:v>
                </c:pt>
                <c:pt idx="212">
                  <c:v>1391.42</c:v>
                </c:pt>
                <c:pt idx="213">
                  <c:v>1392.95</c:v>
                </c:pt>
                <c:pt idx="214">
                  <c:v>1398.94</c:v>
                </c:pt>
                <c:pt idx="215">
                  <c:v>1403.94</c:v>
                </c:pt>
                <c:pt idx="216">
                  <c:v>1406.52</c:v>
                </c:pt>
                <c:pt idx="217">
                  <c:v>1416.76</c:v>
                </c:pt>
                <c:pt idx="218">
                  <c:v>1425.47</c:v>
                </c:pt>
                <c:pt idx="219">
                  <c:v>1430.18</c:v>
                </c:pt>
                <c:pt idx="220">
                  <c:v>1437.45</c:v>
                </c:pt>
                <c:pt idx="221">
                  <c:v>1449.65</c:v>
                </c:pt>
                <c:pt idx="222">
                  <c:v>1447.01</c:v>
                </c:pt>
                <c:pt idx="223">
                  <c:v>1462.03</c:v>
                </c:pt>
                <c:pt idx="224">
                  <c:v>1474.94</c:v>
                </c:pt>
                <c:pt idx="225">
                  <c:v>1493.39</c:v>
                </c:pt>
                <c:pt idx="226">
                  <c:v>1488.9</c:v>
                </c:pt>
                <c:pt idx="227">
                  <c:v>1472.11</c:v>
                </c:pt>
                <c:pt idx="228">
                  <c:v>1468.77</c:v>
                </c:pt>
                <c:pt idx="229">
                  <c:v>1468.42</c:v>
                </c:pt>
                <c:pt idx="230">
                  <c:v>1473.73</c:v>
                </c:pt>
                <c:pt idx="231">
                  <c:v>1472.57</c:v>
                </c:pt>
                <c:pt idx="232">
                  <c:v>1476.79</c:v>
                </c:pt>
                <c:pt idx="233">
                  <c:v>1488.84</c:v>
                </c:pt>
                <c:pt idx="234">
                  <c:v>1482.69</c:v>
                </c:pt>
                <c:pt idx="235">
                  <c:v>1477.76</c:v>
                </c:pt>
                <c:pt idx="236">
                  <c:v>1478.64</c:v>
                </c:pt>
                <c:pt idx="237">
                  <c:v>1478.49</c:v>
                </c:pt>
                <c:pt idx="238">
                  <c:v>1491.74</c:v>
                </c:pt>
                <c:pt idx="239">
                  <c:v>1509.88</c:v>
                </c:pt>
                <c:pt idx="240">
                  <c:v>1519.95</c:v>
                </c:pt>
                <c:pt idx="241">
                  <c:v>1516.64</c:v>
                </c:pt>
                <c:pt idx="242">
                  <c:v>1508.27</c:v>
                </c:pt>
                <c:pt idx="243">
                  <c:v>1515.35</c:v>
                </c:pt>
                <c:pt idx="244">
                  <c:v>1517</c:v>
                </c:pt>
                <c:pt idx="245">
                  <c:v>1518.21</c:v>
                </c:pt>
                <c:pt idx="246">
                  <c:v>1532.06</c:v>
                </c:pt>
                <c:pt idx="247">
                  <c:v>1517.84</c:v>
                </c:pt>
                <c:pt idx="248">
                  <c:v>1503.01</c:v>
                </c:pt>
                <c:pt idx="249">
                  <c:v>1525.79</c:v>
                </c:pt>
                <c:pt idx="250">
                  <c:v>1533.35</c:v>
                </c:pt>
                <c:pt idx="251">
                  <c:v>1560.4</c:v>
                </c:pt>
                <c:pt idx="252">
                  <c:v>1575.11</c:v>
                </c:pt>
                <c:pt idx="253">
                  <c:v>1579.72</c:v>
                </c:pt>
                <c:pt idx="254">
                  <c:v>1606.37</c:v>
                </c:pt>
                <c:pt idx="255">
                  <c:v>1613.71</c:v>
                </c:pt>
                <c:pt idx="256">
                  <c:v>1628.22</c:v>
                </c:pt>
                <c:pt idx="257">
                  <c:v>1631.3</c:v>
                </c:pt>
                <c:pt idx="258">
                  <c:v>1597.19</c:v>
                </c:pt>
                <c:pt idx="259">
                  <c:v>1607.03</c:v>
                </c:pt>
                <c:pt idx="260">
                  <c:v>1572.68</c:v>
                </c:pt>
                <c:pt idx="261">
                  <c:v>1569.91</c:v>
                </c:pt>
                <c:pt idx="262">
                  <c:v>1587.74</c:v>
                </c:pt>
                <c:pt idx="263">
                  <c:v>1581.9</c:v>
                </c:pt>
                <c:pt idx="264">
                  <c:v>1579.51</c:v>
                </c:pt>
                <c:pt idx="265">
                  <c:v>1590.64</c:v>
                </c:pt>
                <c:pt idx="266">
                  <c:v>1590.15</c:v>
                </c:pt>
                <c:pt idx="267">
                  <c:v>1599.83</c:v>
                </c:pt>
                <c:pt idx="268">
                  <c:v>1616.35</c:v>
                </c:pt>
                <c:pt idx="269">
                  <c:v>1621.4</c:v>
                </c:pt>
                <c:pt idx="270">
                  <c:v>1625.21</c:v>
                </c:pt>
                <c:pt idx="271">
                  <c:v>1611.6</c:v>
                </c:pt>
                <c:pt idx="272">
                  <c:v>1604.97</c:v>
                </c:pt>
                <c:pt idx="273">
                  <c:v>1572.75</c:v>
                </c:pt>
                <c:pt idx="274">
                  <c:v>1581.43</c:v>
                </c:pt>
                <c:pt idx="275">
                  <c:v>1574.31</c:v>
                </c:pt>
                <c:pt idx="276">
                  <c:v>1591.18</c:v>
                </c:pt>
                <c:pt idx="277">
                  <c:v>1595.02</c:v>
                </c:pt>
                <c:pt idx="278">
                  <c:v>1600.17</c:v>
                </c:pt>
                <c:pt idx="279">
                  <c:v>1599.81</c:v>
                </c:pt>
                <c:pt idx="280">
                  <c:v>1597.75</c:v>
                </c:pt>
                <c:pt idx="281">
                  <c:v>1590.38</c:v>
                </c:pt>
                <c:pt idx="282">
                  <c:v>1573.64</c:v>
                </c:pt>
                <c:pt idx="283">
                  <c:v>1562.02</c:v>
                </c:pt>
                <c:pt idx="284">
                  <c:v>1555.38</c:v>
                </c:pt>
                <c:pt idx="285">
                  <c:v>1549.16</c:v>
                </c:pt>
                <c:pt idx="286">
                  <c:v>1535.26</c:v>
                </c:pt>
                <c:pt idx="287">
                  <c:v>1539.31</c:v>
                </c:pt>
                <c:pt idx="288">
                  <c:v>1542.57</c:v>
                </c:pt>
                <c:pt idx="289">
                  <c:v>1550.38</c:v>
                </c:pt>
                <c:pt idx="290">
                  <c:v>1515.81</c:v>
                </c:pt>
                <c:pt idx="291">
                  <c:v>1509.11</c:v>
                </c:pt>
                <c:pt idx="292">
                  <c:v>1501.55</c:v>
                </c:pt>
                <c:pt idx="293">
                  <c:v>1503.06</c:v>
                </c:pt>
                <c:pt idx="294">
                  <c:v>1500.05</c:v>
                </c:pt>
                <c:pt idx="295">
                  <c:v>1482.74</c:v>
                </c:pt>
                <c:pt idx="296">
                  <c:v>1493.41</c:v>
                </c:pt>
                <c:pt idx="297">
                  <c:v>1489.43</c:v>
                </c:pt>
                <c:pt idx="298">
                  <c:v>1472.15</c:v>
                </c:pt>
                <c:pt idx="299">
                  <c:v>1489.41</c:v>
                </c:pt>
                <c:pt idx="300">
                  <c:v>1480.01</c:v>
                </c:pt>
                <c:pt idx="301">
                  <c:v>1463.38</c:v>
                </c:pt>
                <c:pt idx="302">
                  <c:v>1481.72</c:v>
                </c:pt>
                <c:pt idx="303">
                  <c:v>1487.06</c:v>
                </c:pt>
                <c:pt idx="304">
                  <c:v>1487</c:v>
                </c:pt>
                <c:pt idx="305">
                  <c:v>1497.35</c:v>
                </c:pt>
                <c:pt idx="306">
                  <c:v>1483.42</c:v>
                </c:pt>
                <c:pt idx="307">
                  <c:v>1489.99</c:v>
                </c:pt>
                <c:pt idx="308">
                  <c:v>1509.82</c:v>
                </c:pt>
                <c:pt idx="309">
                  <c:v>1499.16</c:v>
                </c:pt>
                <c:pt idx="310">
                  <c:v>1519.97</c:v>
                </c:pt>
                <c:pt idx="311">
                  <c:v>1513.16</c:v>
                </c:pt>
                <c:pt idx="312">
                  <c:v>1521.69</c:v>
                </c:pt>
                <c:pt idx="313">
                  <c:v>1526.36</c:v>
                </c:pt>
                <c:pt idx="314">
                  <c:v>1518.29</c:v>
                </c:pt>
                <c:pt idx="315">
                  <c:v>1537.81</c:v>
                </c:pt>
                <c:pt idx="316">
                  <c:v>1546.24</c:v>
                </c:pt>
                <c:pt idx="317">
                  <c:v>1554.67</c:v>
                </c:pt>
                <c:pt idx="318">
                  <c:v>1560.19</c:v>
                </c:pt>
                <c:pt idx="319">
                  <c:v>1557.86</c:v>
                </c:pt>
                <c:pt idx="320">
                  <c:v>1549.72</c:v>
                </c:pt>
                <c:pt idx="321">
                  <c:v>1547.69</c:v>
                </c:pt>
                <c:pt idx="322">
                  <c:v>1548.98</c:v>
                </c:pt>
                <c:pt idx="323">
                  <c:v>1543.76</c:v>
                </c:pt>
                <c:pt idx="324">
                  <c:v>1563.72</c:v>
                </c:pt>
                <c:pt idx="325">
                  <c:v>1565.96</c:v>
                </c:pt>
                <c:pt idx="326">
                  <c:v>1579.19</c:v>
                </c:pt>
                <c:pt idx="327">
                  <c:v>1581.08</c:v>
                </c:pt>
                <c:pt idx="328">
                  <c:v>1588.9</c:v>
                </c:pt>
                <c:pt idx="329">
                  <c:v>1600.91</c:v>
                </c:pt>
                <c:pt idx="330">
                  <c:v>1600.5</c:v>
                </c:pt>
                <c:pt idx="331">
                  <c:v>1605.15</c:v>
                </c:pt>
                <c:pt idx="332">
                  <c:v>1605.01</c:v>
                </c:pt>
                <c:pt idx="333">
                  <c:v>1619.62</c:v>
                </c:pt>
                <c:pt idx="334">
                  <c:v>1607.23</c:v>
                </c:pt>
                <c:pt idx="335">
                  <c:v>1586.96</c:v>
                </c:pt>
                <c:pt idx="336">
                  <c:v>1600.39</c:v>
                </c:pt>
                <c:pt idx="337">
                  <c:v>1594.44</c:v>
                </c:pt>
                <c:pt idx="338">
                  <c:v>1602.15</c:v>
                </c:pt>
                <c:pt idx="339">
                  <c:v>1592.71</c:v>
                </c:pt>
                <c:pt idx="340">
                  <c:v>1595.47</c:v>
                </c:pt>
                <c:pt idx="341">
                  <c:v>1580.56</c:v>
                </c:pt>
                <c:pt idx="342">
                  <c:v>1585.26</c:v>
                </c:pt>
                <c:pt idx="343">
                  <c:v>1568.06</c:v>
                </c:pt>
                <c:pt idx="344">
                  <c:v>1562.13</c:v>
                </c:pt>
                <c:pt idx="345">
                  <c:v>1537.58</c:v>
                </c:pt>
                <c:pt idx="346">
                  <c:v>1543.38</c:v>
                </c:pt>
                <c:pt idx="347">
                  <c:v>1503</c:v>
                </c:pt>
                <c:pt idx="348">
                  <c:v>1512.83</c:v>
                </c:pt>
                <c:pt idx="349">
                  <c:v>1545.44</c:v>
                </c:pt>
                <c:pt idx="350">
                  <c:v>1537.8</c:v>
                </c:pt>
                <c:pt idx="351">
                  <c:v>1531.2</c:v>
                </c:pt>
                <c:pt idx="352">
                  <c:v>1554.59</c:v>
                </c:pt>
                <c:pt idx="353">
                  <c:v>1515.8</c:v>
                </c:pt>
                <c:pt idx="354">
                  <c:v>1524.19</c:v>
                </c:pt>
                <c:pt idx="355">
                  <c:v>1542.81</c:v>
                </c:pt>
                <c:pt idx="356">
                  <c:v>1548.46</c:v>
                </c:pt>
                <c:pt idx="357">
                  <c:v>1541.56</c:v>
                </c:pt>
                <c:pt idx="358">
                  <c:v>1526.96</c:v>
                </c:pt>
                <c:pt idx="359">
                  <c:v>1505.29</c:v>
                </c:pt>
                <c:pt idx="360">
                  <c:v>1519.08</c:v>
                </c:pt>
                <c:pt idx="361">
                  <c:v>1531.51</c:v>
                </c:pt>
                <c:pt idx="362">
                  <c:v>1536.69</c:v>
                </c:pt>
                <c:pt idx="363">
                  <c:v>1542.36</c:v>
                </c:pt>
                <c:pt idx="364">
                  <c:v>1559.52</c:v>
                </c:pt>
                <c:pt idx="365">
                  <c:v>1560.81</c:v>
                </c:pt>
                <c:pt idx="366">
                  <c:v>1561.49</c:v>
                </c:pt>
                <c:pt idx="367">
                  <c:v>1565.89</c:v>
                </c:pt>
                <c:pt idx="368">
                  <c:v>1567.35</c:v>
                </c:pt>
                <c:pt idx="369">
                  <c:v>1567.53</c:v>
                </c:pt>
                <c:pt idx="370">
                  <c:v>1576.75</c:v>
                </c:pt>
                <c:pt idx="371">
                  <c:v>1572.81</c:v>
                </c:pt>
                <c:pt idx="372">
                  <c:v>1585.72</c:v>
                </c:pt>
                <c:pt idx="373">
                  <c:v>1587.66</c:v>
                </c:pt>
                <c:pt idx="374">
                  <c:v>1580.6</c:v>
                </c:pt>
                <c:pt idx="375">
                  <c:v>1600.63</c:v>
                </c:pt>
                <c:pt idx="376">
                  <c:v>1597.94</c:v>
                </c:pt>
                <c:pt idx="377">
                  <c:v>1597.36</c:v>
                </c:pt>
                <c:pt idx="378">
                  <c:v>1594.1</c:v>
                </c:pt>
                <c:pt idx="379">
                  <c:v>1594.22</c:v>
                </c:pt>
                <c:pt idx="380">
                  <c:v>1597.15</c:v>
                </c:pt>
                <c:pt idx="381">
                  <c:v>1591.09</c:v>
                </c:pt>
                <c:pt idx="382">
                  <c:v>1596.35</c:v>
                </c:pt>
                <c:pt idx="383">
                  <c:v>1601.43</c:v>
                </c:pt>
                <c:pt idx="384">
                  <c:v>1584.99</c:v>
                </c:pt>
                <c:pt idx="385">
                  <c:v>1577.96</c:v>
                </c:pt>
                <c:pt idx="386">
                  <c:v>1582.42</c:v>
                </c:pt>
                <c:pt idx="387">
                  <c:v>1574.83</c:v>
                </c:pt>
                <c:pt idx="388">
                  <c:v>1588.62</c:v>
                </c:pt>
                <c:pt idx="389">
                  <c:v>1593.05</c:v>
                </c:pt>
                <c:pt idx="390">
                  <c:v>1596.94</c:v>
                </c:pt>
                <c:pt idx="391">
                  <c:v>1589.89</c:v>
                </c:pt>
                <c:pt idx="392">
                  <c:v>1589.31</c:v>
                </c:pt>
                <c:pt idx="393">
                  <c:v>1583.44</c:v>
                </c:pt>
                <c:pt idx="394">
                  <c:v>1590.86</c:v>
                </c:pt>
                <c:pt idx="395">
                  <c:v>1578.89</c:v>
                </c:pt>
                <c:pt idx="396">
                  <c:v>1579.51</c:v>
                </c:pt>
                <c:pt idx="397">
                  <c:v>1578.63</c:v>
                </c:pt>
                <c:pt idx="398">
                  <c:v>1578.61</c:v>
                </c:pt>
                <c:pt idx="399">
                  <c:v>1597.56</c:v>
                </c:pt>
                <c:pt idx="400">
                  <c:v>1613.42</c:v>
                </c:pt>
                <c:pt idx="401">
                  <c:v>1613.32</c:v>
                </c:pt>
                <c:pt idx="402">
                  <c:v>1616.05</c:v>
                </c:pt>
                <c:pt idx="403">
                  <c:v>1628.55</c:v>
                </c:pt>
                <c:pt idx="404">
                  <c:v>1622</c:v>
                </c:pt>
                <c:pt idx="405">
                  <c:v>1633.28</c:v>
                </c:pt>
                <c:pt idx="406">
                  <c:v>1633.92</c:v>
                </c:pt>
                <c:pt idx="407">
                  <c:v>1633.15</c:v>
                </c:pt>
                <c:pt idx="408">
                  <c:v>1645.88</c:v>
                </c:pt>
                <c:pt idx="409">
                  <c:v>1665.69</c:v>
                </c:pt>
                <c:pt idx="410">
                  <c:v>1657.15</c:v>
                </c:pt>
                <c:pt idx="411">
                  <c:v>1655.73</c:v>
                </c:pt>
                <c:pt idx="412">
                  <c:v>1636.23</c:v>
                </c:pt>
                <c:pt idx="413">
                  <c:v>1632.02</c:v>
                </c:pt>
                <c:pt idx="414">
                  <c:v>1624.26</c:v>
                </c:pt>
                <c:pt idx="415">
                  <c:v>1613.9</c:v>
                </c:pt>
                <c:pt idx="416">
                  <c:v>1627.25</c:v>
                </c:pt>
                <c:pt idx="417">
                  <c:v>1622.74</c:v>
                </c:pt>
                <c:pt idx="418">
                  <c:v>1607.58</c:v>
                </c:pt>
                <c:pt idx="419">
                  <c:v>1600.49</c:v>
                </c:pt>
                <c:pt idx="420">
                  <c:v>1599.69</c:v>
                </c:pt>
                <c:pt idx="421">
                  <c:v>1613.84</c:v>
                </c:pt>
                <c:pt idx="422">
                  <c:v>1600.81</c:v>
                </c:pt>
                <c:pt idx="423">
                  <c:v>1596.66</c:v>
                </c:pt>
                <c:pt idx="424">
                  <c:v>1587.33</c:v>
                </c:pt>
                <c:pt idx="425">
                  <c:v>1603.54</c:v>
                </c:pt>
                <c:pt idx="426">
                  <c:v>1611.92</c:v>
                </c:pt>
                <c:pt idx="427">
                  <c:v>1598.33</c:v>
                </c:pt>
                <c:pt idx="428">
                  <c:v>1589.9</c:v>
                </c:pt>
                <c:pt idx="429">
                  <c:v>1612.12</c:v>
                </c:pt>
                <c:pt idx="430">
                  <c:v>1614.74</c:v>
                </c:pt>
                <c:pt idx="431">
                  <c:v>1611.67</c:v>
                </c:pt>
                <c:pt idx="432">
                  <c:v>1605.35</c:v>
                </c:pt>
                <c:pt idx="433">
                  <c:v>1602.94</c:v>
                </c:pt>
                <c:pt idx="434">
                  <c:v>1605.32</c:v>
                </c:pt>
                <c:pt idx="435">
                  <c:v>1618.56</c:v>
                </c:pt>
                <c:pt idx="436">
                  <c:v>1630.8</c:v>
                </c:pt>
                <c:pt idx="437">
                  <c:v>1632</c:v>
                </c:pt>
                <c:pt idx="438">
                  <c:v>1625.01</c:v>
                </c:pt>
                <c:pt idx="439">
                  <c:v>1635.73</c:v>
                </c:pt>
                <c:pt idx="440">
                  <c:v>1646.72</c:v>
                </c:pt>
                <c:pt idx="441">
                  <c:v>1642.86</c:v>
                </c:pt>
                <c:pt idx="442">
                  <c:v>1665.04</c:v>
                </c:pt>
                <c:pt idx="443">
                  <c:v>1666.62</c:v>
                </c:pt>
                <c:pt idx="444">
                  <c:v>1659.89</c:v>
                </c:pt>
                <c:pt idx="445">
                  <c:v>1661.21</c:v>
                </c:pt>
                <c:pt idx="446">
                  <c:v>1662.42</c:v>
                </c:pt>
                <c:pt idx="447">
                  <c:v>1658.77</c:v>
                </c:pt>
                <c:pt idx="448">
                  <c:v>1676.49</c:v>
                </c:pt>
                <c:pt idx="449">
                  <c:v>1663.83</c:v>
                </c:pt>
                <c:pt idx="450">
                  <c:v>1656.96</c:v>
                </c:pt>
                <c:pt idx="451">
                  <c:v>1653.54</c:v>
                </c:pt>
                <c:pt idx="452">
                  <c:v>1654.93</c:v>
                </c:pt>
                <c:pt idx="453">
                  <c:v>1651.93</c:v>
                </c:pt>
                <c:pt idx="454">
                  <c:v>1653.18</c:v>
                </c:pt>
                <c:pt idx="455">
                  <c:v>1648.78</c:v>
                </c:pt>
                <c:pt idx="456">
                  <c:v>1647.8</c:v>
                </c:pt>
                <c:pt idx="457">
                  <c:v>1656.04</c:v>
                </c:pt>
                <c:pt idx="458">
                  <c:v>1656.37</c:v>
                </c:pt>
                <c:pt idx="459">
                  <c:v>1653.48</c:v>
                </c:pt>
                <c:pt idx="460">
                  <c:v>1650.36</c:v>
                </c:pt>
                <c:pt idx="461">
                  <c:v>1648.18</c:v>
                </c:pt>
                <c:pt idx="462">
                  <c:v>1647.91</c:v>
                </c:pt>
                <c:pt idx="463">
                  <c:v>1623.97</c:v>
                </c:pt>
                <c:pt idx="464">
                  <c:v>1624.66</c:v>
                </c:pt>
                <c:pt idx="465">
                  <c:v>1633.81</c:v>
                </c:pt>
                <c:pt idx="466">
                  <c:v>1638.15</c:v>
                </c:pt>
                <c:pt idx="467">
                  <c:v>1623.83</c:v>
                </c:pt>
                <c:pt idx="468">
                  <c:v>1625.18</c:v>
                </c:pt>
                <c:pt idx="469">
                  <c:v>1643.92</c:v>
                </c:pt>
                <c:pt idx="470">
                  <c:v>1656.3</c:v>
                </c:pt>
                <c:pt idx="471">
                  <c:v>1653.96</c:v>
                </c:pt>
                <c:pt idx="472">
                  <c:v>1654.7</c:v>
                </c:pt>
                <c:pt idx="473">
                  <c:v>1643.17</c:v>
                </c:pt>
                <c:pt idx="474">
                  <c:v>1645.22</c:v>
                </c:pt>
                <c:pt idx="475">
                  <c:v>1659.54</c:v>
                </c:pt>
                <c:pt idx="476">
                  <c:v>1663.07</c:v>
                </c:pt>
                <c:pt idx="477">
                  <c:v>1664.4</c:v>
                </c:pt>
                <c:pt idx="478">
                  <c:v>1665.39</c:v>
                </c:pt>
                <c:pt idx="479">
                  <c:v>1665.36</c:v>
                </c:pt>
                <c:pt idx="480">
                  <c:v>1676.29</c:v>
                </c:pt>
                <c:pt idx="481">
                  <c:v>1669.6</c:v>
                </c:pt>
                <c:pt idx="482">
                  <c:v>1631.45</c:v>
                </c:pt>
                <c:pt idx="483">
                  <c:v>1622.66</c:v>
                </c:pt>
                <c:pt idx="484">
                  <c:v>1612.48</c:v>
                </c:pt>
                <c:pt idx="485">
                  <c:v>1589.74</c:v>
                </c:pt>
                <c:pt idx="486">
                  <c:v>1556.69</c:v>
                </c:pt>
                <c:pt idx="487">
                  <c:v>1549.61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6D-4738-8D7C-B4D38DA00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2505440"/>
        <c:axId val="563193840"/>
      </c:lineChart>
      <c:dateAx>
        <c:axId val="6825054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193840"/>
        <c:crosses val="autoZero"/>
        <c:auto val="1"/>
        <c:lblOffset val="100"/>
        <c:baseTimeUnit val="days"/>
      </c:dateAx>
      <c:valAx>
        <c:axId val="563193840"/>
        <c:scaling>
          <c:orientation val="minMax"/>
          <c:min val="1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,###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50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BBVA!$N$37</c:f>
              <c:strCache>
                <c:ptCount val="1"/>
                <c:pt idx="0">
                  <c:v>Días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BBVA!$M$38:$M$41</c:f>
              <c:strCache>
                <c:ptCount val="4"/>
                <c:pt idx="0">
                  <c:v>(-0,094 a -0,027)</c:v>
                </c:pt>
                <c:pt idx="1">
                  <c:v>(-0,027 a 0,039)</c:v>
                </c:pt>
                <c:pt idx="2">
                  <c:v>(0,039 a 0,106)</c:v>
                </c:pt>
                <c:pt idx="3">
                  <c:v>(0,106 a 0,173)</c:v>
                </c:pt>
              </c:strCache>
            </c:strRef>
          </c:cat>
          <c:val>
            <c:numRef>
              <c:f>BBVA!$N$38:$N$41</c:f>
              <c:numCache>
                <c:formatCode>General</c:formatCode>
                <c:ptCount val="4"/>
                <c:pt idx="0">
                  <c:v>14</c:v>
                </c:pt>
                <c:pt idx="1">
                  <c:v>707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B-4A92-82E3-6D74C7F7F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189312"/>
        <c:axId val="499534888"/>
      </c:barChart>
      <c:catAx>
        <c:axId val="58518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34888"/>
        <c:crosses val="autoZero"/>
        <c:auto val="1"/>
        <c:lblAlgn val="ctr"/>
        <c:lblOffset val="100"/>
        <c:noMultiLvlLbl val="0"/>
      </c:catAx>
      <c:valAx>
        <c:axId val="49953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18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BBVA!$E$1</c:f>
              <c:strCache>
                <c:ptCount val="1"/>
                <c:pt idx="0">
                  <c:v>Precio Cierre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BBVA!$B$2:$B$731</c:f>
              <c:numCache>
                <c:formatCode>m/d/yyyy</c:formatCode>
                <c:ptCount val="730"/>
                <c:pt idx="0">
                  <c:v>42373</c:v>
                </c:pt>
                <c:pt idx="1">
                  <c:v>42374</c:v>
                </c:pt>
                <c:pt idx="2">
                  <c:v>42375</c:v>
                </c:pt>
                <c:pt idx="3">
                  <c:v>42376</c:v>
                </c:pt>
                <c:pt idx="4">
                  <c:v>42377</c:v>
                </c:pt>
                <c:pt idx="5">
                  <c:v>42381</c:v>
                </c:pt>
                <c:pt idx="6">
                  <c:v>42382</c:v>
                </c:pt>
                <c:pt idx="7">
                  <c:v>42383</c:v>
                </c:pt>
                <c:pt idx="8">
                  <c:v>42384</c:v>
                </c:pt>
                <c:pt idx="9">
                  <c:v>42387</c:v>
                </c:pt>
                <c:pt idx="10">
                  <c:v>42388</c:v>
                </c:pt>
                <c:pt idx="11">
                  <c:v>42389</c:v>
                </c:pt>
                <c:pt idx="12">
                  <c:v>42390</c:v>
                </c:pt>
                <c:pt idx="13">
                  <c:v>42391</c:v>
                </c:pt>
                <c:pt idx="14">
                  <c:v>42394</c:v>
                </c:pt>
                <c:pt idx="15">
                  <c:v>42395</c:v>
                </c:pt>
                <c:pt idx="16">
                  <c:v>42396</c:v>
                </c:pt>
                <c:pt idx="17">
                  <c:v>42397</c:v>
                </c:pt>
                <c:pt idx="18">
                  <c:v>42398</c:v>
                </c:pt>
                <c:pt idx="19">
                  <c:v>42401</c:v>
                </c:pt>
                <c:pt idx="20">
                  <c:v>42402</c:v>
                </c:pt>
                <c:pt idx="21">
                  <c:v>42403</c:v>
                </c:pt>
                <c:pt idx="22">
                  <c:v>42404</c:v>
                </c:pt>
                <c:pt idx="23">
                  <c:v>42405</c:v>
                </c:pt>
                <c:pt idx="24">
                  <c:v>42408</c:v>
                </c:pt>
                <c:pt idx="25">
                  <c:v>42409</c:v>
                </c:pt>
                <c:pt idx="26">
                  <c:v>42410</c:v>
                </c:pt>
                <c:pt idx="27">
                  <c:v>42411</c:v>
                </c:pt>
                <c:pt idx="28">
                  <c:v>42412</c:v>
                </c:pt>
                <c:pt idx="29">
                  <c:v>42415</c:v>
                </c:pt>
                <c:pt idx="30">
                  <c:v>42416</c:v>
                </c:pt>
                <c:pt idx="31">
                  <c:v>42417</c:v>
                </c:pt>
                <c:pt idx="32">
                  <c:v>42418</c:v>
                </c:pt>
                <c:pt idx="33">
                  <c:v>42419</c:v>
                </c:pt>
                <c:pt idx="34">
                  <c:v>42422</c:v>
                </c:pt>
                <c:pt idx="35">
                  <c:v>42423</c:v>
                </c:pt>
                <c:pt idx="36">
                  <c:v>42424</c:v>
                </c:pt>
                <c:pt idx="37">
                  <c:v>42425</c:v>
                </c:pt>
                <c:pt idx="38">
                  <c:v>42426</c:v>
                </c:pt>
                <c:pt idx="39">
                  <c:v>42429</c:v>
                </c:pt>
                <c:pt idx="40">
                  <c:v>42430</c:v>
                </c:pt>
                <c:pt idx="41">
                  <c:v>42431</c:v>
                </c:pt>
                <c:pt idx="42">
                  <c:v>42432</c:v>
                </c:pt>
                <c:pt idx="43">
                  <c:v>42433</c:v>
                </c:pt>
                <c:pt idx="44">
                  <c:v>42436</c:v>
                </c:pt>
                <c:pt idx="45">
                  <c:v>42437</c:v>
                </c:pt>
                <c:pt idx="46">
                  <c:v>42438</c:v>
                </c:pt>
                <c:pt idx="47">
                  <c:v>42439</c:v>
                </c:pt>
                <c:pt idx="48">
                  <c:v>42440</c:v>
                </c:pt>
                <c:pt idx="49">
                  <c:v>42443</c:v>
                </c:pt>
                <c:pt idx="50">
                  <c:v>42444</c:v>
                </c:pt>
                <c:pt idx="51">
                  <c:v>42445</c:v>
                </c:pt>
                <c:pt idx="52">
                  <c:v>42446</c:v>
                </c:pt>
                <c:pt idx="53">
                  <c:v>42447</c:v>
                </c:pt>
                <c:pt idx="54">
                  <c:v>42451</c:v>
                </c:pt>
                <c:pt idx="55">
                  <c:v>42452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42464</c:v>
                </c:pt>
                <c:pt idx="62">
                  <c:v>42465</c:v>
                </c:pt>
                <c:pt idx="63">
                  <c:v>42466</c:v>
                </c:pt>
                <c:pt idx="64">
                  <c:v>42467</c:v>
                </c:pt>
                <c:pt idx="65">
                  <c:v>42468</c:v>
                </c:pt>
                <c:pt idx="66">
                  <c:v>42471</c:v>
                </c:pt>
                <c:pt idx="67">
                  <c:v>42472</c:v>
                </c:pt>
                <c:pt idx="68">
                  <c:v>42473</c:v>
                </c:pt>
                <c:pt idx="69">
                  <c:v>42474</c:v>
                </c:pt>
                <c:pt idx="70">
                  <c:v>42475</c:v>
                </c:pt>
                <c:pt idx="71">
                  <c:v>42478</c:v>
                </c:pt>
                <c:pt idx="72">
                  <c:v>42479</c:v>
                </c:pt>
                <c:pt idx="73">
                  <c:v>42480</c:v>
                </c:pt>
                <c:pt idx="74">
                  <c:v>42481</c:v>
                </c:pt>
                <c:pt idx="75">
                  <c:v>42482</c:v>
                </c:pt>
                <c:pt idx="76">
                  <c:v>42485</c:v>
                </c:pt>
                <c:pt idx="77">
                  <c:v>42486</c:v>
                </c:pt>
                <c:pt idx="78">
                  <c:v>42487</c:v>
                </c:pt>
                <c:pt idx="79">
                  <c:v>42488</c:v>
                </c:pt>
                <c:pt idx="80">
                  <c:v>42489</c:v>
                </c:pt>
                <c:pt idx="81">
                  <c:v>42492</c:v>
                </c:pt>
                <c:pt idx="82">
                  <c:v>42493</c:v>
                </c:pt>
                <c:pt idx="83">
                  <c:v>42494</c:v>
                </c:pt>
                <c:pt idx="84">
                  <c:v>42495</c:v>
                </c:pt>
                <c:pt idx="85">
                  <c:v>42496</c:v>
                </c:pt>
                <c:pt idx="86">
                  <c:v>42500</c:v>
                </c:pt>
                <c:pt idx="87">
                  <c:v>42501</c:v>
                </c:pt>
                <c:pt idx="88">
                  <c:v>42502</c:v>
                </c:pt>
                <c:pt idx="89">
                  <c:v>42503</c:v>
                </c:pt>
                <c:pt idx="90">
                  <c:v>42506</c:v>
                </c:pt>
                <c:pt idx="91">
                  <c:v>42507</c:v>
                </c:pt>
                <c:pt idx="92">
                  <c:v>42508</c:v>
                </c:pt>
                <c:pt idx="93">
                  <c:v>42509</c:v>
                </c:pt>
                <c:pt idx="94">
                  <c:v>42510</c:v>
                </c:pt>
                <c:pt idx="95">
                  <c:v>42513</c:v>
                </c:pt>
                <c:pt idx="96">
                  <c:v>42514</c:v>
                </c:pt>
                <c:pt idx="97">
                  <c:v>42515</c:v>
                </c:pt>
                <c:pt idx="98">
                  <c:v>42516</c:v>
                </c:pt>
                <c:pt idx="99">
                  <c:v>42517</c:v>
                </c:pt>
                <c:pt idx="100">
                  <c:v>42521</c:v>
                </c:pt>
                <c:pt idx="101">
                  <c:v>42522</c:v>
                </c:pt>
                <c:pt idx="102">
                  <c:v>42523</c:v>
                </c:pt>
                <c:pt idx="103">
                  <c:v>42524</c:v>
                </c:pt>
                <c:pt idx="104">
                  <c:v>42528</c:v>
                </c:pt>
                <c:pt idx="105">
                  <c:v>42529</c:v>
                </c:pt>
                <c:pt idx="106">
                  <c:v>42530</c:v>
                </c:pt>
                <c:pt idx="107">
                  <c:v>42531</c:v>
                </c:pt>
                <c:pt idx="108">
                  <c:v>42534</c:v>
                </c:pt>
                <c:pt idx="109">
                  <c:v>42535</c:v>
                </c:pt>
                <c:pt idx="110">
                  <c:v>42536</c:v>
                </c:pt>
                <c:pt idx="111">
                  <c:v>42537</c:v>
                </c:pt>
                <c:pt idx="112">
                  <c:v>42538</c:v>
                </c:pt>
                <c:pt idx="113">
                  <c:v>42541</c:v>
                </c:pt>
                <c:pt idx="114">
                  <c:v>42542</c:v>
                </c:pt>
                <c:pt idx="115">
                  <c:v>42543</c:v>
                </c:pt>
                <c:pt idx="116">
                  <c:v>42544</c:v>
                </c:pt>
                <c:pt idx="117">
                  <c:v>42545</c:v>
                </c:pt>
                <c:pt idx="118">
                  <c:v>42548</c:v>
                </c:pt>
                <c:pt idx="119">
                  <c:v>42549</c:v>
                </c:pt>
                <c:pt idx="120">
                  <c:v>42550</c:v>
                </c:pt>
                <c:pt idx="121">
                  <c:v>42551</c:v>
                </c:pt>
                <c:pt idx="122">
                  <c:v>42552</c:v>
                </c:pt>
                <c:pt idx="123">
                  <c:v>42556</c:v>
                </c:pt>
                <c:pt idx="124">
                  <c:v>42557</c:v>
                </c:pt>
                <c:pt idx="125">
                  <c:v>42558</c:v>
                </c:pt>
                <c:pt idx="126">
                  <c:v>42559</c:v>
                </c:pt>
                <c:pt idx="127">
                  <c:v>42562</c:v>
                </c:pt>
                <c:pt idx="128">
                  <c:v>42563</c:v>
                </c:pt>
                <c:pt idx="129">
                  <c:v>42564</c:v>
                </c:pt>
                <c:pt idx="130">
                  <c:v>42565</c:v>
                </c:pt>
                <c:pt idx="131">
                  <c:v>42566</c:v>
                </c:pt>
                <c:pt idx="132">
                  <c:v>42569</c:v>
                </c:pt>
                <c:pt idx="133">
                  <c:v>42570</c:v>
                </c:pt>
                <c:pt idx="134">
                  <c:v>42572</c:v>
                </c:pt>
                <c:pt idx="135">
                  <c:v>42573</c:v>
                </c:pt>
                <c:pt idx="136">
                  <c:v>42576</c:v>
                </c:pt>
                <c:pt idx="137">
                  <c:v>42577</c:v>
                </c:pt>
                <c:pt idx="138">
                  <c:v>42578</c:v>
                </c:pt>
                <c:pt idx="139">
                  <c:v>42579</c:v>
                </c:pt>
                <c:pt idx="140">
                  <c:v>42580</c:v>
                </c:pt>
                <c:pt idx="141">
                  <c:v>42583</c:v>
                </c:pt>
                <c:pt idx="142">
                  <c:v>42584</c:v>
                </c:pt>
                <c:pt idx="143">
                  <c:v>42585</c:v>
                </c:pt>
                <c:pt idx="144">
                  <c:v>42586</c:v>
                </c:pt>
                <c:pt idx="145">
                  <c:v>42587</c:v>
                </c:pt>
                <c:pt idx="146">
                  <c:v>42590</c:v>
                </c:pt>
                <c:pt idx="147">
                  <c:v>42591</c:v>
                </c:pt>
                <c:pt idx="148">
                  <c:v>42592</c:v>
                </c:pt>
                <c:pt idx="149">
                  <c:v>42593</c:v>
                </c:pt>
                <c:pt idx="150">
                  <c:v>42594</c:v>
                </c:pt>
                <c:pt idx="151">
                  <c:v>42598</c:v>
                </c:pt>
                <c:pt idx="152">
                  <c:v>42599</c:v>
                </c:pt>
                <c:pt idx="153">
                  <c:v>42600</c:v>
                </c:pt>
                <c:pt idx="154">
                  <c:v>42601</c:v>
                </c:pt>
                <c:pt idx="155">
                  <c:v>42604</c:v>
                </c:pt>
                <c:pt idx="156">
                  <c:v>42605</c:v>
                </c:pt>
                <c:pt idx="157">
                  <c:v>42606</c:v>
                </c:pt>
                <c:pt idx="158">
                  <c:v>42607</c:v>
                </c:pt>
                <c:pt idx="159">
                  <c:v>42608</c:v>
                </c:pt>
                <c:pt idx="160">
                  <c:v>42611</c:v>
                </c:pt>
                <c:pt idx="161">
                  <c:v>42612</c:v>
                </c:pt>
                <c:pt idx="162">
                  <c:v>42613</c:v>
                </c:pt>
                <c:pt idx="163">
                  <c:v>42614</c:v>
                </c:pt>
                <c:pt idx="164">
                  <c:v>42615</c:v>
                </c:pt>
                <c:pt idx="165">
                  <c:v>42618</c:v>
                </c:pt>
                <c:pt idx="166">
                  <c:v>42619</c:v>
                </c:pt>
                <c:pt idx="167">
                  <c:v>42620</c:v>
                </c:pt>
                <c:pt idx="168">
                  <c:v>42621</c:v>
                </c:pt>
                <c:pt idx="169">
                  <c:v>42622</c:v>
                </c:pt>
                <c:pt idx="170">
                  <c:v>42625</c:v>
                </c:pt>
                <c:pt idx="171">
                  <c:v>42626</c:v>
                </c:pt>
                <c:pt idx="172">
                  <c:v>42627</c:v>
                </c:pt>
                <c:pt idx="173">
                  <c:v>42628</c:v>
                </c:pt>
                <c:pt idx="174">
                  <c:v>42629</c:v>
                </c:pt>
                <c:pt idx="175">
                  <c:v>42632</c:v>
                </c:pt>
                <c:pt idx="176">
                  <c:v>42633</c:v>
                </c:pt>
                <c:pt idx="177">
                  <c:v>42634</c:v>
                </c:pt>
                <c:pt idx="178">
                  <c:v>42635</c:v>
                </c:pt>
                <c:pt idx="179">
                  <c:v>42636</c:v>
                </c:pt>
                <c:pt idx="180">
                  <c:v>42639</c:v>
                </c:pt>
                <c:pt idx="181">
                  <c:v>42640</c:v>
                </c:pt>
                <c:pt idx="182">
                  <c:v>42641</c:v>
                </c:pt>
                <c:pt idx="183">
                  <c:v>42642</c:v>
                </c:pt>
                <c:pt idx="184">
                  <c:v>42643</c:v>
                </c:pt>
                <c:pt idx="185">
                  <c:v>42646</c:v>
                </c:pt>
                <c:pt idx="186">
                  <c:v>42647</c:v>
                </c:pt>
                <c:pt idx="187">
                  <c:v>42648</c:v>
                </c:pt>
                <c:pt idx="188">
                  <c:v>42649</c:v>
                </c:pt>
                <c:pt idx="189">
                  <c:v>42650</c:v>
                </c:pt>
                <c:pt idx="190">
                  <c:v>42653</c:v>
                </c:pt>
                <c:pt idx="191">
                  <c:v>42654</c:v>
                </c:pt>
                <c:pt idx="192">
                  <c:v>42655</c:v>
                </c:pt>
                <c:pt idx="193">
                  <c:v>42656</c:v>
                </c:pt>
                <c:pt idx="194">
                  <c:v>42657</c:v>
                </c:pt>
                <c:pt idx="195">
                  <c:v>42661</c:v>
                </c:pt>
                <c:pt idx="196">
                  <c:v>42662</c:v>
                </c:pt>
                <c:pt idx="197">
                  <c:v>42663</c:v>
                </c:pt>
                <c:pt idx="198">
                  <c:v>42664</c:v>
                </c:pt>
                <c:pt idx="199">
                  <c:v>42667</c:v>
                </c:pt>
                <c:pt idx="200">
                  <c:v>42668</c:v>
                </c:pt>
                <c:pt idx="201">
                  <c:v>42669</c:v>
                </c:pt>
                <c:pt idx="202">
                  <c:v>42670</c:v>
                </c:pt>
                <c:pt idx="203">
                  <c:v>42671</c:v>
                </c:pt>
                <c:pt idx="204">
                  <c:v>42674</c:v>
                </c:pt>
                <c:pt idx="205">
                  <c:v>42675</c:v>
                </c:pt>
                <c:pt idx="206">
                  <c:v>42676</c:v>
                </c:pt>
                <c:pt idx="207">
                  <c:v>42677</c:v>
                </c:pt>
                <c:pt idx="208">
                  <c:v>42678</c:v>
                </c:pt>
                <c:pt idx="209">
                  <c:v>42682</c:v>
                </c:pt>
                <c:pt idx="210">
                  <c:v>42683</c:v>
                </c:pt>
                <c:pt idx="211">
                  <c:v>42684</c:v>
                </c:pt>
                <c:pt idx="212">
                  <c:v>42685</c:v>
                </c:pt>
                <c:pt idx="213">
                  <c:v>42689</c:v>
                </c:pt>
                <c:pt idx="214">
                  <c:v>42690</c:v>
                </c:pt>
                <c:pt idx="215">
                  <c:v>42691</c:v>
                </c:pt>
                <c:pt idx="216">
                  <c:v>42692</c:v>
                </c:pt>
                <c:pt idx="217">
                  <c:v>42695</c:v>
                </c:pt>
                <c:pt idx="218">
                  <c:v>42696</c:v>
                </c:pt>
                <c:pt idx="219">
                  <c:v>42697</c:v>
                </c:pt>
                <c:pt idx="220">
                  <c:v>42698</c:v>
                </c:pt>
                <c:pt idx="221">
                  <c:v>42699</c:v>
                </c:pt>
                <c:pt idx="222">
                  <c:v>42702</c:v>
                </c:pt>
                <c:pt idx="223">
                  <c:v>42703</c:v>
                </c:pt>
                <c:pt idx="224">
                  <c:v>42704</c:v>
                </c:pt>
                <c:pt idx="225">
                  <c:v>42705</c:v>
                </c:pt>
                <c:pt idx="226">
                  <c:v>42706</c:v>
                </c:pt>
                <c:pt idx="227">
                  <c:v>42709</c:v>
                </c:pt>
                <c:pt idx="228">
                  <c:v>42710</c:v>
                </c:pt>
                <c:pt idx="229">
                  <c:v>42711</c:v>
                </c:pt>
                <c:pt idx="230">
                  <c:v>42713</c:v>
                </c:pt>
                <c:pt idx="231">
                  <c:v>42716</c:v>
                </c:pt>
                <c:pt idx="232">
                  <c:v>42717</c:v>
                </c:pt>
                <c:pt idx="233">
                  <c:v>42718</c:v>
                </c:pt>
                <c:pt idx="234">
                  <c:v>42719</c:v>
                </c:pt>
                <c:pt idx="235">
                  <c:v>42720</c:v>
                </c:pt>
                <c:pt idx="236">
                  <c:v>42723</c:v>
                </c:pt>
                <c:pt idx="237">
                  <c:v>42724</c:v>
                </c:pt>
                <c:pt idx="238">
                  <c:v>42725</c:v>
                </c:pt>
                <c:pt idx="239">
                  <c:v>42726</c:v>
                </c:pt>
                <c:pt idx="240">
                  <c:v>42727</c:v>
                </c:pt>
                <c:pt idx="241">
                  <c:v>42730</c:v>
                </c:pt>
                <c:pt idx="242">
                  <c:v>42731</c:v>
                </c:pt>
                <c:pt idx="243">
                  <c:v>42732</c:v>
                </c:pt>
                <c:pt idx="244">
                  <c:v>42733</c:v>
                </c:pt>
                <c:pt idx="245">
                  <c:v>42737</c:v>
                </c:pt>
                <c:pt idx="246">
                  <c:v>42738</c:v>
                </c:pt>
                <c:pt idx="247">
                  <c:v>42739</c:v>
                </c:pt>
                <c:pt idx="248">
                  <c:v>42740</c:v>
                </c:pt>
                <c:pt idx="249">
                  <c:v>42741</c:v>
                </c:pt>
                <c:pt idx="250">
                  <c:v>42745</c:v>
                </c:pt>
                <c:pt idx="251">
                  <c:v>42746</c:v>
                </c:pt>
                <c:pt idx="252">
                  <c:v>42747</c:v>
                </c:pt>
                <c:pt idx="253">
                  <c:v>42748</c:v>
                </c:pt>
                <c:pt idx="254">
                  <c:v>42751</c:v>
                </c:pt>
                <c:pt idx="255">
                  <c:v>42752</c:v>
                </c:pt>
                <c:pt idx="256">
                  <c:v>42753</c:v>
                </c:pt>
                <c:pt idx="257">
                  <c:v>42754</c:v>
                </c:pt>
                <c:pt idx="258">
                  <c:v>42755</c:v>
                </c:pt>
                <c:pt idx="259">
                  <c:v>42758</c:v>
                </c:pt>
                <c:pt idx="260">
                  <c:v>42759</c:v>
                </c:pt>
                <c:pt idx="261">
                  <c:v>42760</c:v>
                </c:pt>
                <c:pt idx="262">
                  <c:v>42761</c:v>
                </c:pt>
                <c:pt idx="263">
                  <c:v>42762</c:v>
                </c:pt>
                <c:pt idx="264">
                  <c:v>42765</c:v>
                </c:pt>
                <c:pt idx="265">
                  <c:v>42766</c:v>
                </c:pt>
                <c:pt idx="266">
                  <c:v>42767</c:v>
                </c:pt>
                <c:pt idx="267">
                  <c:v>42768</c:v>
                </c:pt>
                <c:pt idx="268">
                  <c:v>42769</c:v>
                </c:pt>
                <c:pt idx="269">
                  <c:v>42772</c:v>
                </c:pt>
                <c:pt idx="270">
                  <c:v>42773</c:v>
                </c:pt>
                <c:pt idx="271">
                  <c:v>42774</c:v>
                </c:pt>
                <c:pt idx="272">
                  <c:v>42775</c:v>
                </c:pt>
                <c:pt idx="273">
                  <c:v>42776</c:v>
                </c:pt>
                <c:pt idx="274">
                  <c:v>42779</c:v>
                </c:pt>
                <c:pt idx="275">
                  <c:v>42780</c:v>
                </c:pt>
                <c:pt idx="276">
                  <c:v>42781</c:v>
                </c:pt>
                <c:pt idx="277">
                  <c:v>42782</c:v>
                </c:pt>
                <c:pt idx="278">
                  <c:v>42783</c:v>
                </c:pt>
                <c:pt idx="279">
                  <c:v>42786</c:v>
                </c:pt>
                <c:pt idx="280">
                  <c:v>42787</c:v>
                </c:pt>
                <c:pt idx="281">
                  <c:v>42788</c:v>
                </c:pt>
                <c:pt idx="282">
                  <c:v>42789</c:v>
                </c:pt>
                <c:pt idx="283">
                  <c:v>42790</c:v>
                </c:pt>
                <c:pt idx="284">
                  <c:v>42793</c:v>
                </c:pt>
                <c:pt idx="285">
                  <c:v>42794</c:v>
                </c:pt>
                <c:pt idx="286">
                  <c:v>42795</c:v>
                </c:pt>
                <c:pt idx="287">
                  <c:v>42796</c:v>
                </c:pt>
                <c:pt idx="288">
                  <c:v>42797</c:v>
                </c:pt>
                <c:pt idx="289">
                  <c:v>42800</c:v>
                </c:pt>
                <c:pt idx="290">
                  <c:v>42801</c:v>
                </c:pt>
                <c:pt idx="291">
                  <c:v>42802</c:v>
                </c:pt>
                <c:pt idx="292">
                  <c:v>42803</c:v>
                </c:pt>
                <c:pt idx="293">
                  <c:v>42804</c:v>
                </c:pt>
                <c:pt idx="294">
                  <c:v>42807</c:v>
                </c:pt>
                <c:pt idx="295">
                  <c:v>42808</c:v>
                </c:pt>
                <c:pt idx="296">
                  <c:v>42809</c:v>
                </c:pt>
                <c:pt idx="297">
                  <c:v>42810</c:v>
                </c:pt>
                <c:pt idx="298">
                  <c:v>42811</c:v>
                </c:pt>
                <c:pt idx="299">
                  <c:v>42815</c:v>
                </c:pt>
                <c:pt idx="300">
                  <c:v>42816</c:v>
                </c:pt>
                <c:pt idx="301">
                  <c:v>42817</c:v>
                </c:pt>
                <c:pt idx="302">
                  <c:v>42818</c:v>
                </c:pt>
                <c:pt idx="303">
                  <c:v>42821</c:v>
                </c:pt>
                <c:pt idx="304">
                  <c:v>42822</c:v>
                </c:pt>
                <c:pt idx="305">
                  <c:v>42823</c:v>
                </c:pt>
                <c:pt idx="306">
                  <c:v>42824</c:v>
                </c:pt>
                <c:pt idx="307">
                  <c:v>42825</c:v>
                </c:pt>
                <c:pt idx="308">
                  <c:v>42828</c:v>
                </c:pt>
                <c:pt idx="309">
                  <c:v>42829</c:v>
                </c:pt>
                <c:pt idx="310">
                  <c:v>42830</c:v>
                </c:pt>
                <c:pt idx="311">
                  <c:v>42831</c:v>
                </c:pt>
                <c:pt idx="312">
                  <c:v>42832</c:v>
                </c:pt>
                <c:pt idx="313">
                  <c:v>42835</c:v>
                </c:pt>
                <c:pt idx="314">
                  <c:v>42836</c:v>
                </c:pt>
                <c:pt idx="315">
                  <c:v>42837</c:v>
                </c:pt>
                <c:pt idx="316">
                  <c:v>42842</c:v>
                </c:pt>
                <c:pt idx="317">
                  <c:v>42843</c:v>
                </c:pt>
                <c:pt idx="318">
                  <c:v>42844</c:v>
                </c:pt>
                <c:pt idx="319">
                  <c:v>42845</c:v>
                </c:pt>
                <c:pt idx="320">
                  <c:v>42846</c:v>
                </c:pt>
                <c:pt idx="321">
                  <c:v>42849</c:v>
                </c:pt>
                <c:pt idx="322">
                  <c:v>42850</c:v>
                </c:pt>
                <c:pt idx="323">
                  <c:v>42851</c:v>
                </c:pt>
                <c:pt idx="324">
                  <c:v>42852</c:v>
                </c:pt>
                <c:pt idx="325">
                  <c:v>42853</c:v>
                </c:pt>
                <c:pt idx="326">
                  <c:v>42857</c:v>
                </c:pt>
                <c:pt idx="327">
                  <c:v>42858</c:v>
                </c:pt>
                <c:pt idx="328">
                  <c:v>42859</c:v>
                </c:pt>
                <c:pt idx="329">
                  <c:v>42860</c:v>
                </c:pt>
                <c:pt idx="330">
                  <c:v>42863</c:v>
                </c:pt>
                <c:pt idx="331">
                  <c:v>42864</c:v>
                </c:pt>
                <c:pt idx="332">
                  <c:v>42865</c:v>
                </c:pt>
                <c:pt idx="333">
                  <c:v>42866</c:v>
                </c:pt>
                <c:pt idx="334">
                  <c:v>42867</c:v>
                </c:pt>
                <c:pt idx="335">
                  <c:v>42870</c:v>
                </c:pt>
                <c:pt idx="336">
                  <c:v>42871</c:v>
                </c:pt>
                <c:pt idx="337">
                  <c:v>42872</c:v>
                </c:pt>
                <c:pt idx="338">
                  <c:v>42873</c:v>
                </c:pt>
                <c:pt idx="339">
                  <c:v>42874</c:v>
                </c:pt>
                <c:pt idx="340">
                  <c:v>42877</c:v>
                </c:pt>
                <c:pt idx="341">
                  <c:v>42878</c:v>
                </c:pt>
                <c:pt idx="342">
                  <c:v>42879</c:v>
                </c:pt>
                <c:pt idx="343">
                  <c:v>42880</c:v>
                </c:pt>
                <c:pt idx="344">
                  <c:v>42881</c:v>
                </c:pt>
                <c:pt idx="345">
                  <c:v>42885</c:v>
                </c:pt>
                <c:pt idx="346">
                  <c:v>42886</c:v>
                </c:pt>
                <c:pt idx="347">
                  <c:v>42887</c:v>
                </c:pt>
                <c:pt idx="348">
                  <c:v>42888</c:v>
                </c:pt>
                <c:pt idx="349">
                  <c:v>42891</c:v>
                </c:pt>
                <c:pt idx="350">
                  <c:v>42892</c:v>
                </c:pt>
                <c:pt idx="351">
                  <c:v>42893</c:v>
                </c:pt>
                <c:pt idx="352">
                  <c:v>42894</c:v>
                </c:pt>
                <c:pt idx="353">
                  <c:v>42895</c:v>
                </c:pt>
                <c:pt idx="354">
                  <c:v>42898</c:v>
                </c:pt>
                <c:pt idx="355">
                  <c:v>42899</c:v>
                </c:pt>
                <c:pt idx="356">
                  <c:v>42900</c:v>
                </c:pt>
                <c:pt idx="357">
                  <c:v>42901</c:v>
                </c:pt>
                <c:pt idx="358">
                  <c:v>42902</c:v>
                </c:pt>
                <c:pt idx="359">
                  <c:v>42906</c:v>
                </c:pt>
                <c:pt idx="360">
                  <c:v>42907</c:v>
                </c:pt>
                <c:pt idx="361">
                  <c:v>42908</c:v>
                </c:pt>
                <c:pt idx="362">
                  <c:v>42909</c:v>
                </c:pt>
                <c:pt idx="363">
                  <c:v>42913</c:v>
                </c:pt>
                <c:pt idx="364">
                  <c:v>42914</c:v>
                </c:pt>
                <c:pt idx="365">
                  <c:v>42915</c:v>
                </c:pt>
                <c:pt idx="366">
                  <c:v>42916</c:v>
                </c:pt>
                <c:pt idx="367">
                  <c:v>42920</c:v>
                </c:pt>
                <c:pt idx="368">
                  <c:v>42921</c:v>
                </c:pt>
                <c:pt idx="369">
                  <c:v>42922</c:v>
                </c:pt>
                <c:pt idx="370">
                  <c:v>42923</c:v>
                </c:pt>
                <c:pt idx="371">
                  <c:v>42926</c:v>
                </c:pt>
                <c:pt idx="372">
                  <c:v>42927</c:v>
                </c:pt>
                <c:pt idx="373">
                  <c:v>42928</c:v>
                </c:pt>
                <c:pt idx="374">
                  <c:v>42929</c:v>
                </c:pt>
                <c:pt idx="375">
                  <c:v>42930</c:v>
                </c:pt>
                <c:pt idx="376">
                  <c:v>42933</c:v>
                </c:pt>
                <c:pt idx="377">
                  <c:v>42934</c:v>
                </c:pt>
                <c:pt idx="378">
                  <c:v>42935</c:v>
                </c:pt>
                <c:pt idx="379">
                  <c:v>42937</c:v>
                </c:pt>
                <c:pt idx="380">
                  <c:v>42940</c:v>
                </c:pt>
                <c:pt idx="381">
                  <c:v>42941</c:v>
                </c:pt>
                <c:pt idx="382">
                  <c:v>42942</c:v>
                </c:pt>
                <c:pt idx="383">
                  <c:v>42943</c:v>
                </c:pt>
                <c:pt idx="384">
                  <c:v>42944</c:v>
                </c:pt>
                <c:pt idx="385">
                  <c:v>42947</c:v>
                </c:pt>
                <c:pt idx="386">
                  <c:v>42948</c:v>
                </c:pt>
                <c:pt idx="387">
                  <c:v>42949</c:v>
                </c:pt>
                <c:pt idx="388">
                  <c:v>42950</c:v>
                </c:pt>
                <c:pt idx="389">
                  <c:v>42951</c:v>
                </c:pt>
                <c:pt idx="390">
                  <c:v>42955</c:v>
                </c:pt>
                <c:pt idx="391">
                  <c:v>42956</c:v>
                </c:pt>
                <c:pt idx="392">
                  <c:v>42957</c:v>
                </c:pt>
                <c:pt idx="393">
                  <c:v>42958</c:v>
                </c:pt>
                <c:pt idx="394">
                  <c:v>42961</c:v>
                </c:pt>
                <c:pt idx="395">
                  <c:v>42962</c:v>
                </c:pt>
                <c:pt idx="396">
                  <c:v>42963</c:v>
                </c:pt>
                <c:pt idx="397">
                  <c:v>42964</c:v>
                </c:pt>
                <c:pt idx="398">
                  <c:v>42965</c:v>
                </c:pt>
                <c:pt idx="399">
                  <c:v>42969</c:v>
                </c:pt>
                <c:pt idx="400">
                  <c:v>42970</c:v>
                </c:pt>
                <c:pt idx="401">
                  <c:v>42971</c:v>
                </c:pt>
                <c:pt idx="402">
                  <c:v>42972</c:v>
                </c:pt>
                <c:pt idx="403">
                  <c:v>42975</c:v>
                </c:pt>
                <c:pt idx="404">
                  <c:v>42976</c:v>
                </c:pt>
                <c:pt idx="405">
                  <c:v>42977</c:v>
                </c:pt>
                <c:pt idx="406">
                  <c:v>42978</c:v>
                </c:pt>
                <c:pt idx="407">
                  <c:v>42979</c:v>
                </c:pt>
                <c:pt idx="408">
                  <c:v>42982</c:v>
                </c:pt>
                <c:pt idx="409">
                  <c:v>42983</c:v>
                </c:pt>
                <c:pt idx="410">
                  <c:v>42984</c:v>
                </c:pt>
                <c:pt idx="411">
                  <c:v>42985</c:v>
                </c:pt>
                <c:pt idx="412">
                  <c:v>42986</c:v>
                </c:pt>
                <c:pt idx="413">
                  <c:v>42989</c:v>
                </c:pt>
                <c:pt idx="414">
                  <c:v>42990</c:v>
                </c:pt>
                <c:pt idx="415">
                  <c:v>42991</c:v>
                </c:pt>
                <c:pt idx="416">
                  <c:v>42992</c:v>
                </c:pt>
                <c:pt idx="417">
                  <c:v>42993</c:v>
                </c:pt>
                <c:pt idx="418">
                  <c:v>42996</c:v>
                </c:pt>
                <c:pt idx="419">
                  <c:v>42997</c:v>
                </c:pt>
                <c:pt idx="420">
                  <c:v>42998</c:v>
                </c:pt>
                <c:pt idx="421">
                  <c:v>42999</c:v>
                </c:pt>
                <c:pt idx="422">
                  <c:v>43000</c:v>
                </c:pt>
                <c:pt idx="423">
                  <c:v>43003</c:v>
                </c:pt>
                <c:pt idx="424">
                  <c:v>43004</c:v>
                </c:pt>
                <c:pt idx="425">
                  <c:v>43005</c:v>
                </c:pt>
                <c:pt idx="426">
                  <c:v>43006</c:v>
                </c:pt>
                <c:pt idx="427">
                  <c:v>43007</c:v>
                </c:pt>
                <c:pt idx="428">
                  <c:v>43010</c:v>
                </c:pt>
                <c:pt idx="429">
                  <c:v>43011</c:v>
                </c:pt>
                <c:pt idx="430">
                  <c:v>43012</c:v>
                </c:pt>
                <c:pt idx="431">
                  <c:v>43013</c:v>
                </c:pt>
                <c:pt idx="432">
                  <c:v>43014</c:v>
                </c:pt>
                <c:pt idx="433">
                  <c:v>43017</c:v>
                </c:pt>
                <c:pt idx="434">
                  <c:v>43018</c:v>
                </c:pt>
                <c:pt idx="435">
                  <c:v>43019</c:v>
                </c:pt>
                <c:pt idx="436">
                  <c:v>43020</c:v>
                </c:pt>
                <c:pt idx="437">
                  <c:v>43021</c:v>
                </c:pt>
                <c:pt idx="438">
                  <c:v>43025</c:v>
                </c:pt>
                <c:pt idx="439">
                  <c:v>43026</c:v>
                </c:pt>
                <c:pt idx="440">
                  <c:v>43027</c:v>
                </c:pt>
                <c:pt idx="441">
                  <c:v>43028</c:v>
                </c:pt>
                <c:pt idx="442">
                  <c:v>43031</c:v>
                </c:pt>
                <c:pt idx="443">
                  <c:v>43032</c:v>
                </c:pt>
                <c:pt idx="444">
                  <c:v>43033</c:v>
                </c:pt>
                <c:pt idx="445">
                  <c:v>43034</c:v>
                </c:pt>
                <c:pt idx="446">
                  <c:v>43035</c:v>
                </c:pt>
                <c:pt idx="447">
                  <c:v>43038</c:v>
                </c:pt>
                <c:pt idx="448">
                  <c:v>43039</c:v>
                </c:pt>
                <c:pt idx="449">
                  <c:v>43040</c:v>
                </c:pt>
                <c:pt idx="450">
                  <c:v>43041</c:v>
                </c:pt>
                <c:pt idx="451">
                  <c:v>43042</c:v>
                </c:pt>
                <c:pt idx="452">
                  <c:v>43046</c:v>
                </c:pt>
                <c:pt idx="453">
                  <c:v>43047</c:v>
                </c:pt>
                <c:pt idx="454">
                  <c:v>43048</c:v>
                </c:pt>
                <c:pt idx="455">
                  <c:v>43049</c:v>
                </c:pt>
                <c:pt idx="456">
                  <c:v>43053</c:v>
                </c:pt>
                <c:pt idx="457">
                  <c:v>43054</c:v>
                </c:pt>
                <c:pt idx="458">
                  <c:v>43055</c:v>
                </c:pt>
                <c:pt idx="459">
                  <c:v>43056</c:v>
                </c:pt>
                <c:pt idx="460">
                  <c:v>43059</c:v>
                </c:pt>
                <c:pt idx="461">
                  <c:v>43060</c:v>
                </c:pt>
                <c:pt idx="462">
                  <c:v>43061</c:v>
                </c:pt>
                <c:pt idx="463">
                  <c:v>43062</c:v>
                </c:pt>
                <c:pt idx="464">
                  <c:v>43063</c:v>
                </c:pt>
                <c:pt idx="465">
                  <c:v>43066</c:v>
                </c:pt>
                <c:pt idx="466">
                  <c:v>43067</c:v>
                </c:pt>
                <c:pt idx="467">
                  <c:v>43068</c:v>
                </c:pt>
                <c:pt idx="468">
                  <c:v>43069</c:v>
                </c:pt>
                <c:pt idx="469">
                  <c:v>43070</c:v>
                </c:pt>
                <c:pt idx="470">
                  <c:v>43073</c:v>
                </c:pt>
                <c:pt idx="471">
                  <c:v>43074</c:v>
                </c:pt>
                <c:pt idx="472">
                  <c:v>43075</c:v>
                </c:pt>
                <c:pt idx="473">
                  <c:v>43076</c:v>
                </c:pt>
                <c:pt idx="474">
                  <c:v>43080</c:v>
                </c:pt>
                <c:pt idx="475">
                  <c:v>43081</c:v>
                </c:pt>
                <c:pt idx="476">
                  <c:v>43082</c:v>
                </c:pt>
                <c:pt idx="477">
                  <c:v>43083</c:v>
                </c:pt>
                <c:pt idx="478">
                  <c:v>43084</c:v>
                </c:pt>
                <c:pt idx="479">
                  <c:v>43087</c:v>
                </c:pt>
                <c:pt idx="480">
                  <c:v>43088</c:v>
                </c:pt>
                <c:pt idx="481">
                  <c:v>43089</c:v>
                </c:pt>
                <c:pt idx="482">
                  <c:v>43090</c:v>
                </c:pt>
                <c:pt idx="483">
                  <c:v>43091</c:v>
                </c:pt>
                <c:pt idx="484">
                  <c:v>43095</c:v>
                </c:pt>
                <c:pt idx="485">
                  <c:v>43096</c:v>
                </c:pt>
                <c:pt idx="486">
                  <c:v>43097</c:v>
                </c:pt>
                <c:pt idx="487">
                  <c:v>43102</c:v>
                </c:pt>
                <c:pt idx="488">
                  <c:v>43103</c:v>
                </c:pt>
                <c:pt idx="489">
                  <c:v>43104</c:v>
                </c:pt>
                <c:pt idx="490">
                  <c:v>43105</c:v>
                </c:pt>
                <c:pt idx="491">
                  <c:v>43109</c:v>
                </c:pt>
                <c:pt idx="492">
                  <c:v>43110</c:v>
                </c:pt>
                <c:pt idx="493">
                  <c:v>43111</c:v>
                </c:pt>
                <c:pt idx="494">
                  <c:v>43112</c:v>
                </c:pt>
                <c:pt idx="495">
                  <c:v>43115</c:v>
                </c:pt>
                <c:pt idx="496">
                  <c:v>43116</c:v>
                </c:pt>
                <c:pt idx="497">
                  <c:v>43117</c:v>
                </c:pt>
                <c:pt idx="498">
                  <c:v>43118</c:v>
                </c:pt>
                <c:pt idx="499">
                  <c:v>43119</c:v>
                </c:pt>
                <c:pt idx="500">
                  <c:v>43122</c:v>
                </c:pt>
                <c:pt idx="501">
                  <c:v>43123</c:v>
                </c:pt>
                <c:pt idx="502">
                  <c:v>43124</c:v>
                </c:pt>
                <c:pt idx="503">
                  <c:v>43125</c:v>
                </c:pt>
                <c:pt idx="504">
                  <c:v>43126</c:v>
                </c:pt>
                <c:pt idx="505">
                  <c:v>43129</c:v>
                </c:pt>
                <c:pt idx="506">
                  <c:v>43130</c:v>
                </c:pt>
                <c:pt idx="507">
                  <c:v>43131</c:v>
                </c:pt>
                <c:pt idx="508">
                  <c:v>43132</c:v>
                </c:pt>
                <c:pt idx="509">
                  <c:v>43133</c:v>
                </c:pt>
                <c:pt idx="510">
                  <c:v>43136</c:v>
                </c:pt>
                <c:pt idx="511">
                  <c:v>43137</c:v>
                </c:pt>
                <c:pt idx="512">
                  <c:v>43138</c:v>
                </c:pt>
                <c:pt idx="513">
                  <c:v>43139</c:v>
                </c:pt>
                <c:pt idx="514">
                  <c:v>43140</c:v>
                </c:pt>
                <c:pt idx="515">
                  <c:v>43143</c:v>
                </c:pt>
                <c:pt idx="516">
                  <c:v>43144</c:v>
                </c:pt>
                <c:pt idx="517">
                  <c:v>43145</c:v>
                </c:pt>
                <c:pt idx="518">
                  <c:v>43146</c:v>
                </c:pt>
                <c:pt idx="519">
                  <c:v>43147</c:v>
                </c:pt>
                <c:pt idx="520">
                  <c:v>43150</c:v>
                </c:pt>
                <c:pt idx="521">
                  <c:v>43151</c:v>
                </c:pt>
                <c:pt idx="522">
                  <c:v>43152</c:v>
                </c:pt>
                <c:pt idx="523">
                  <c:v>43153</c:v>
                </c:pt>
                <c:pt idx="524">
                  <c:v>43154</c:v>
                </c:pt>
                <c:pt idx="525">
                  <c:v>43157</c:v>
                </c:pt>
                <c:pt idx="526">
                  <c:v>43158</c:v>
                </c:pt>
                <c:pt idx="527">
                  <c:v>43159</c:v>
                </c:pt>
                <c:pt idx="528">
                  <c:v>43160</c:v>
                </c:pt>
                <c:pt idx="529">
                  <c:v>43161</c:v>
                </c:pt>
                <c:pt idx="530">
                  <c:v>43164</c:v>
                </c:pt>
                <c:pt idx="531">
                  <c:v>43165</c:v>
                </c:pt>
                <c:pt idx="532">
                  <c:v>43166</c:v>
                </c:pt>
                <c:pt idx="533">
                  <c:v>43167</c:v>
                </c:pt>
                <c:pt idx="534">
                  <c:v>43168</c:v>
                </c:pt>
                <c:pt idx="535">
                  <c:v>43171</c:v>
                </c:pt>
                <c:pt idx="536">
                  <c:v>43172</c:v>
                </c:pt>
                <c:pt idx="537">
                  <c:v>43173</c:v>
                </c:pt>
                <c:pt idx="538">
                  <c:v>43174</c:v>
                </c:pt>
                <c:pt idx="539">
                  <c:v>43175</c:v>
                </c:pt>
                <c:pt idx="540">
                  <c:v>43179</c:v>
                </c:pt>
                <c:pt idx="541">
                  <c:v>43180</c:v>
                </c:pt>
                <c:pt idx="542">
                  <c:v>43181</c:v>
                </c:pt>
                <c:pt idx="543">
                  <c:v>43182</c:v>
                </c:pt>
                <c:pt idx="544">
                  <c:v>43185</c:v>
                </c:pt>
                <c:pt idx="545">
                  <c:v>43186</c:v>
                </c:pt>
                <c:pt idx="546">
                  <c:v>43187</c:v>
                </c:pt>
                <c:pt idx="547">
                  <c:v>43192</c:v>
                </c:pt>
                <c:pt idx="548">
                  <c:v>43193</c:v>
                </c:pt>
                <c:pt idx="549">
                  <c:v>43194</c:v>
                </c:pt>
                <c:pt idx="550">
                  <c:v>43195</c:v>
                </c:pt>
                <c:pt idx="551">
                  <c:v>43196</c:v>
                </c:pt>
                <c:pt idx="552">
                  <c:v>43199</c:v>
                </c:pt>
                <c:pt idx="553">
                  <c:v>43200</c:v>
                </c:pt>
                <c:pt idx="554">
                  <c:v>43201</c:v>
                </c:pt>
                <c:pt idx="555">
                  <c:v>43202</c:v>
                </c:pt>
                <c:pt idx="556">
                  <c:v>43203</c:v>
                </c:pt>
                <c:pt idx="557">
                  <c:v>43206</c:v>
                </c:pt>
                <c:pt idx="558">
                  <c:v>43207</c:v>
                </c:pt>
                <c:pt idx="559">
                  <c:v>43208</c:v>
                </c:pt>
                <c:pt idx="560">
                  <c:v>43209</c:v>
                </c:pt>
                <c:pt idx="561">
                  <c:v>43210</c:v>
                </c:pt>
                <c:pt idx="562">
                  <c:v>43213</c:v>
                </c:pt>
                <c:pt idx="563">
                  <c:v>43214</c:v>
                </c:pt>
                <c:pt idx="564">
                  <c:v>43215</c:v>
                </c:pt>
                <c:pt idx="565">
                  <c:v>43216</c:v>
                </c:pt>
                <c:pt idx="566">
                  <c:v>43217</c:v>
                </c:pt>
                <c:pt idx="567">
                  <c:v>43220</c:v>
                </c:pt>
                <c:pt idx="568">
                  <c:v>43222</c:v>
                </c:pt>
                <c:pt idx="569">
                  <c:v>43223</c:v>
                </c:pt>
                <c:pt idx="570">
                  <c:v>43224</c:v>
                </c:pt>
                <c:pt idx="571">
                  <c:v>43227</c:v>
                </c:pt>
                <c:pt idx="572">
                  <c:v>43228</c:v>
                </c:pt>
                <c:pt idx="573">
                  <c:v>43229</c:v>
                </c:pt>
                <c:pt idx="574">
                  <c:v>43230</c:v>
                </c:pt>
                <c:pt idx="575">
                  <c:v>43231</c:v>
                </c:pt>
                <c:pt idx="576">
                  <c:v>43235</c:v>
                </c:pt>
                <c:pt idx="577">
                  <c:v>43236</c:v>
                </c:pt>
                <c:pt idx="578">
                  <c:v>43237</c:v>
                </c:pt>
                <c:pt idx="579">
                  <c:v>43238</c:v>
                </c:pt>
                <c:pt idx="580">
                  <c:v>43241</c:v>
                </c:pt>
                <c:pt idx="581">
                  <c:v>43242</c:v>
                </c:pt>
                <c:pt idx="582">
                  <c:v>43243</c:v>
                </c:pt>
                <c:pt idx="583">
                  <c:v>43244</c:v>
                </c:pt>
                <c:pt idx="584">
                  <c:v>43245</c:v>
                </c:pt>
                <c:pt idx="585">
                  <c:v>43248</c:v>
                </c:pt>
                <c:pt idx="586">
                  <c:v>43249</c:v>
                </c:pt>
                <c:pt idx="587">
                  <c:v>43250</c:v>
                </c:pt>
                <c:pt idx="588">
                  <c:v>43251</c:v>
                </c:pt>
                <c:pt idx="589">
                  <c:v>43252</c:v>
                </c:pt>
                <c:pt idx="590">
                  <c:v>43256</c:v>
                </c:pt>
                <c:pt idx="591">
                  <c:v>43257</c:v>
                </c:pt>
                <c:pt idx="592">
                  <c:v>43258</c:v>
                </c:pt>
                <c:pt idx="593">
                  <c:v>43259</c:v>
                </c:pt>
                <c:pt idx="594">
                  <c:v>43263</c:v>
                </c:pt>
                <c:pt idx="595">
                  <c:v>43264</c:v>
                </c:pt>
                <c:pt idx="596">
                  <c:v>43265</c:v>
                </c:pt>
                <c:pt idx="597">
                  <c:v>43266</c:v>
                </c:pt>
                <c:pt idx="598">
                  <c:v>43269</c:v>
                </c:pt>
                <c:pt idx="599">
                  <c:v>43270</c:v>
                </c:pt>
                <c:pt idx="600">
                  <c:v>43271</c:v>
                </c:pt>
                <c:pt idx="601">
                  <c:v>43272</c:v>
                </c:pt>
                <c:pt idx="602">
                  <c:v>43273</c:v>
                </c:pt>
                <c:pt idx="603">
                  <c:v>43276</c:v>
                </c:pt>
                <c:pt idx="604">
                  <c:v>43277</c:v>
                </c:pt>
                <c:pt idx="605">
                  <c:v>43278</c:v>
                </c:pt>
                <c:pt idx="606">
                  <c:v>43279</c:v>
                </c:pt>
                <c:pt idx="607">
                  <c:v>43280</c:v>
                </c:pt>
                <c:pt idx="608">
                  <c:v>43284</c:v>
                </c:pt>
                <c:pt idx="609">
                  <c:v>43285</c:v>
                </c:pt>
                <c:pt idx="610">
                  <c:v>43286</c:v>
                </c:pt>
                <c:pt idx="611">
                  <c:v>43287</c:v>
                </c:pt>
                <c:pt idx="612">
                  <c:v>43290</c:v>
                </c:pt>
                <c:pt idx="613">
                  <c:v>43291</c:v>
                </c:pt>
                <c:pt idx="614">
                  <c:v>43292</c:v>
                </c:pt>
                <c:pt idx="615">
                  <c:v>43293</c:v>
                </c:pt>
                <c:pt idx="616">
                  <c:v>43294</c:v>
                </c:pt>
                <c:pt idx="617">
                  <c:v>43297</c:v>
                </c:pt>
                <c:pt idx="618">
                  <c:v>43298</c:v>
                </c:pt>
                <c:pt idx="619">
                  <c:v>43299</c:v>
                </c:pt>
                <c:pt idx="620">
                  <c:v>43300</c:v>
                </c:pt>
                <c:pt idx="621">
                  <c:v>43304</c:v>
                </c:pt>
                <c:pt idx="622">
                  <c:v>43305</c:v>
                </c:pt>
                <c:pt idx="623">
                  <c:v>43306</c:v>
                </c:pt>
                <c:pt idx="624">
                  <c:v>43307</c:v>
                </c:pt>
                <c:pt idx="625">
                  <c:v>43308</c:v>
                </c:pt>
                <c:pt idx="626">
                  <c:v>43311</c:v>
                </c:pt>
                <c:pt idx="627">
                  <c:v>43312</c:v>
                </c:pt>
                <c:pt idx="628">
                  <c:v>43313</c:v>
                </c:pt>
                <c:pt idx="629">
                  <c:v>43314</c:v>
                </c:pt>
                <c:pt idx="630">
                  <c:v>43315</c:v>
                </c:pt>
                <c:pt idx="631">
                  <c:v>43318</c:v>
                </c:pt>
                <c:pt idx="632">
                  <c:v>43320</c:v>
                </c:pt>
                <c:pt idx="633">
                  <c:v>43321</c:v>
                </c:pt>
                <c:pt idx="634">
                  <c:v>43322</c:v>
                </c:pt>
                <c:pt idx="635">
                  <c:v>43325</c:v>
                </c:pt>
                <c:pt idx="636">
                  <c:v>43326</c:v>
                </c:pt>
                <c:pt idx="637">
                  <c:v>43327</c:v>
                </c:pt>
                <c:pt idx="638">
                  <c:v>43328</c:v>
                </c:pt>
                <c:pt idx="639">
                  <c:v>43329</c:v>
                </c:pt>
                <c:pt idx="640">
                  <c:v>43333</c:v>
                </c:pt>
                <c:pt idx="641">
                  <c:v>43334</c:v>
                </c:pt>
                <c:pt idx="642">
                  <c:v>43335</c:v>
                </c:pt>
                <c:pt idx="643">
                  <c:v>43336</c:v>
                </c:pt>
                <c:pt idx="644">
                  <c:v>43339</c:v>
                </c:pt>
                <c:pt idx="645">
                  <c:v>43340</c:v>
                </c:pt>
                <c:pt idx="646">
                  <c:v>43341</c:v>
                </c:pt>
                <c:pt idx="647">
                  <c:v>43342</c:v>
                </c:pt>
                <c:pt idx="648">
                  <c:v>43343</c:v>
                </c:pt>
                <c:pt idx="649">
                  <c:v>43346</c:v>
                </c:pt>
                <c:pt idx="650">
                  <c:v>43347</c:v>
                </c:pt>
                <c:pt idx="651">
                  <c:v>43348</c:v>
                </c:pt>
                <c:pt idx="652">
                  <c:v>43349</c:v>
                </c:pt>
                <c:pt idx="653">
                  <c:v>43350</c:v>
                </c:pt>
                <c:pt idx="654">
                  <c:v>43353</c:v>
                </c:pt>
                <c:pt idx="655">
                  <c:v>43354</c:v>
                </c:pt>
                <c:pt idx="656">
                  <c:v>43355</c:v>
                </c:pt>
                <c:pt idx="657">
                  <c:v>43356</c:v>
                </c:pt>
                <c:pt idx="658">
                  <c:v>43357</c:v>
                </c:pt>
                <c:pt idx="659">
                  <c:v>43360</c:v>
                </c:pt>
                <c:pt idx="660">
                  <c:v>43361</c:v>
                </c:pt>
                <c:pt idx="661">
                  <c:v>43362</c:v>
                </c:pt>
                <c:pt idx="662">
                  <c:v>43363</c:v>
                </c:pt>
                <c:pt idx="663">
                  <c:v>43364</c:v>
                </c:pt>
                <c:pt idx="664">
                  <c:v>43367</c:v>
                </c:pt>
                <c:pt idx="665">
                  <c:v>43368</c:v>
                </c:pt>
                <c:pt idx="666">
                  <c:v>43369</c:v>
                </c:pt>
                <c:pt idx="667">
                  <c:v>43370</c:v>
                </c:pt>
                <c:pt idx="668">
                  <c:v>43371</c:v>
                </c:pt>
                <c:pt idx="669">
                  <c:v>43374</c:v>
                </c:pt>
                <c:pt idx="670">
                  <c:v>43375</c:v>
                </c:pt>
                <c:pt idx="671">
                  <c:v>43376</c:v>
                </c:pt>
                <c:pt idx="672">
                  <c:v>43377</c:v>
                </c:pt>
                <c:pt idx="673">
                  <c:v>43378</c:v>
                </c:pt>
                <c:pt idx="674">
                  <c:v>43381</c:v>
                </c:pt>
                <c:pt idx="675">
                  <c:v>43382</c:v>
                </c:pt>
                <c:pt idx="676">
                  <c:v>43383</c:v>
                </c:pt>
                <c:pt idx="677">
                  <c:v>43384</c:v>
                </c:pt>
                <c:pt idx="678">
                  <c:v>43385</c:v>
                </c:pt>
                <c:pt idx="679">
                  <c:v>43389</c:v>
                </c:pt>
                <c:pt idx="680">
                  <c:v>43390</c:v>
                </c:pt>
                <c:pt idx="681">
                  <c:v>43391</c:v>
                </c:pt>
                <c:pt idx="682">
                  <c:v>43392</c:v>
                </c:pt>
                <c:pt idx="683">
                  <c:v>43395</c:v>
                </c:pt>
                <c:pt idx="684">
                  <c:v>43396</c:v>
                </c:pt>
                <c:pt idx="685">
                  <c:v>43397</c:v>
                </c:pt>
                <c:pt idx="686">
                  <c:v>43398</c:v>
                </c:pt>
                <c:pt idx="687">
                  <c:v>43399</c:v>
                </c:pt>
                <c:pt idx="688">
                  <c:v>43402</c:v>
                </c:pt>
                <c:pt idx="689">
                  <c:v>43403</c:v>
                </c:pt>
                <c:pt idx="690">
                  <c:v>43404</c:v>
                </c:pt>
                <c:pt idx="691">
                  <c:v>43405</c:v>
                </c:pt>
                <c:pt idx="692">
                  <c:v>43406</c:v>
                </c:pt>
                <c:pt idx="693">
                  <c:v>43410</c:v>
                </c:pt>
                <c:pt idx="694">
                  <c:v>43411</c:v>
                </c:pt>
                <c:pt idx="695">
                  <c:v>43412</c:v>
                </c:pt>
                <c:pt idx="696">
                  <c:v>43413</c:v>
                </c:pt>
                <c:pt idx="697">
                  <c:v>43417</c:v>
                </c:pt>
                <c:pt idx="698">
                  <c:v>43418</c:v>
                </c:pt>
                <c:pt idx="699">
                  <c:v>43419</c:v>
                </c:pt>
                <c:pt idx="700">
                  <c:v>43420</c:v>
                </c:pt>
                <c:pt idx="701">
                  <c:v>43423</c:v>
                </c:pt>
                <c:pt idx="702">
                  <c:v>43424</c:v>
                </c:pt>
                <c:pt idx="703">
                  <c:v>43425</c:v>
                </c:pt>
                <c:pt idx="704">
                  <c:v>43426</c:v>
                </c:pt>
                <c:pt idx="705">
                  <c:v>43427</c:v>
                </c:pt>
                <c:pt idx="706">
                  <c:v>43430</c:v>
                </c:pt>
                <c:pt idx="707">
                  <c:v>43431</c:v>
                </c:pt>
                <c:pt idx="708">
                  <c:v>43432</c:v>
                </c:pt>
                <c:pt idx="709">
                  <c:v>43433</c:v>
                </c:pt>
                <c:pt idx="710">
                  <c:v>43434</c:v>
                </c:pt>
                <c:pt idx="711">
                  <c:v>43437</c:v>
                </c:pt>
                <c:pt idx="712">
                  <c:v>43438</c:v>
                </c:pt>
                <c:pt idx="713">
                  <c:v>43439</c:v>
                </c:pt>
                <c:pt idx="714">
                  <c:v>43440</c:v>
                </c:pt>
                <c:pt idx="715">
                  <c:v>43441</c:v>
                </c:pt>
                <c:pt idx="716">
                  <c:v>43444</c:v>
                </c:pt>
                <c:pt idx="717">
                  <c:v>43445</c:v>
                </c:pt>
                <c:pt idx="718">
                  <c:v>43446</c:v>
                </c:pt>
                <c:pt idx="719">
                  <c:v>43447</c:v>
                </c:pt>
                <c:pt idx="720">
                  <c:v>43448</c:v>
                </c:pt>
                <c:pt idx="721">
                  <c:v>43451</c:v>
                </c:pt>
                <c:pt idx="722">
                  <c:v>43452</c:v>
                </c:pt>
                <c:pt idx="723">
                  <c:v>43453</c:v>
                </c:pt>
                <c:pt idx="724">
                  <c:v>43454</c:v>
                </c:pt>
                <c:pt idx="725">
                  <c:v>43455</c:v>
                </c:pt>
                <c:pt idx="726">
                  <c:v>43458</c:v>
                </c:pt>
                <c:pt idx="727">
                  <c:v>43460</c:v>
                </c:pt>
                <c:pt idx="728">
                  <c:v>43461</c:v>
                </c:pt>
                <c:pt idx="729">
                  <c:v>43462</c:v>
                </c:pt>
              </c:numCache>
            </c:numRef>
          </c:cat>
          <c:val>
            <c:numRef>
              <c:f>BBVA!$E$2:$E$731</c:f>
              <c:numCache>
                <c:formatCode>###,###.00</c:formatCode>
                <c:ptCount val="730"/>
                <c:pt idx="0">
                  <c:v>240</c:v>
                </c:pt>
                <c:pt idx="1">
                  <c:v>240</c:v>
                </c:pt>
                <c:pt idx="2">
                  <c:v>240</c:v>
                </c:pt>
                <c:pt idx="3">
                  <c:v>240</c:v>
                </c:pt>
                <c:pt idx="4">
                  <c:v>240</c:v>
                </c:pt>
                <c:pt idx="5">
                  <c:v>240</c:v>
                </c:pt>
                <c:pt idx="6">
                  <c:v>240</c:v>
                </c:pt>
                <c:pt idx="7">
                  <c:v>240</c:v>
                </c:pt>
                <c:pt idx="8">
                  <c:v>240</c:v>
                </c:pt>
                <c:pt idx="9">
                  <c:v>240</c:v>
                </c:pt>
                <c:pt idx="10">
                  <c:v>240</c:v>
                </c:pt>
                <c:pt idx="11">
                  <c:v>240</c:v>
                </c:pt>
                <c:pt idx="12">
                  <c:v>240</c:v>
                </c:pt>
                <c:pt idx="13">
                  <c:v>260</c:v>
                </c:pt>
                <c:pt idx="14">
                  <c:v>260</c:v>
                </c:pt>
                <c:pt idx="15">
                  <c:v>260</c:v>
                </c:pt>
                <c:pt idx="16">
                  <c:v>260</c:v>
                </c:pt>
                <c:pt idx="17">
                  <c:v>260</c:v>
                </c:pt>
                <c:pt idx="18">
                  <c:v>260</c:v>
                </c:pt>
                <c:pt idx="19">
                  <c:v>260</c:v>
                </c:pt>
                <c:pt idx="20">
                  <c:v>260</c:v>
                </c:pt>
                <c:pt idx="21">
                  <c:v>260</c:v>
                </c:pt>
                <c:pt idx="22">
                  <c:v>260</c:v>
                </c:pt>
                <c:pt idx="23">
                  <c:v>260</c:v>
                </c:pt>
                <c:pt idx="24">
                  <c:v>260</c:v>
                </c:pt>
                <c:pt idx="25">
                  <c:v>260</c:v>
                </c:pt>
                <c:pt idx="26">
                  <c:v>260</c:v>
                </c:pt>
                <c:pt idx="27">
                  <c:v>260</c:v>
                </c:pt>
                <c:pt idx="28">
                  <c:v>260</c:v>
                </c:pt>
                <c:pt idx="29">
                  <c:v>262</c:v>
                </c:pt>
                <c:pt idx="30">
                  <c:v>262</c:v>
                </c:pt>
                <c:pt idx="31">
                  <c:v>270</c:v>
                </c:pt>
                <c:pt idx="32">
                  <c:v>272</c:v>
                </c:pt>
                <c:pt idx="33">
                  <c:v>270</c:v>
                </c:pt>
                <c:pt idx="34">
                  <c:v>270</c:v>
                </c:pt>
                <c:pt idx="35">
                  <c:v>270</c:v>
                </c:pt>
                <c:pt idx="36">
                  <c:v>270</c:v>
                </c:pt>
                <c:pt idx="37">
                  <c:v>270</c:v>
                </c:pt>
                <c:pt idx="38">
                  <c:v>270</c:v>
                </c:pt>
                <c:pt idx="39">
                  <c:v>270</c:v>
                </c:pt>
                <c:pt idx="40">
                  <c:v>270</c:v>
                </c:pt>
                <c:pt idx="41">
                  <c:v>270</c:v>
                </c:pt>
                <c:pt idx="42">
                  <c:v>270</c:v>
                </c:pt>
                <c:pt idx="43">
                  <c:v>270</c:v>
                </c:pt>
                <c:pt idx="44">
                  <c:v>270</c:v>
                </c:pt>
                <c:pt idx="45">
                  <c:v>270</c:v>
                </c:pt>
                <c:pt idx="46">
                  <c:v>274</c:v>
                </c:pt>
                <c:pt idx="47">
                  <c:v>274</c:v>
                </c:pt>
                <c:pt idx="48">
                  <c:v>274</c:v>
                </c:pt>
                <c:pt idx="49">
                  <c:v>274</c:v>
                </c:pt>
                <c:pt idx="50">
                  <c:v>274</c:v>
                </c:pt>
                <c:pt idx="51">
                  <c:v>274</c:v>
                </c:pt>
                <c:pt idx="52">
                  <c:v>274</c:v>
                </c:pt>
                <c:pt idx="53">
                  <c:v>274</c:v>
                </c:pt>
                <c:pt idx="54">
                  <c:v>274</c:v>
                </c:pt>
                <c:pt idx="55">
                  <c:v>280</c:v>
                </c:pt>
                <c:pt idx="56">
                  <c:v>280</c:v>
                </c:pt>
                <c:pt idx="57">
                  <c:v>300</c:v>
                </c:pt>
                <c:pt idx="58">
                  <c:v>300</c:v>
                </c:pt>
                <c:pt idx="59">
                  <c:v>300</c:v>
                </c:pt>
                <c:pt idx="60">
                  <c:v>300</c:v>
                </c:pt>
                <c:pt idx="61">
                  <c:v>300</c:v>
                </c:pt>
                <c:pt idx="62">
                  <c:v>300</c:v>
                </c:pt>
                <c:pt idx="63">
                  <c:v>300</c:v>
                </c:pt>
                <c:pt idx="64">
                  <c:v>300</c:v>
                </c:pt>
                <c:pt idx="65">
                  <c:v>285</c:v>
                </c:pt>
                <c:pt idx="66">
                  <c:v>288</c:v>
                </c:pt>
                <c:pt idx="67">
                  <c:v>288</c:v>
                </c:pt>
                <c:pt idx="68">
                  <c:v>288</c:v>
                </c:pt>
                <c:pt idx="69">
                  <c:v>288</c:v>
                </c:pt>
                <c:pt idx="70">
                  <c:v>286</c:v>
                </c:pt>
                <c:pt idx="71">
                  <c:v>286</c:v>
                </c:pt>
                <c:pt idx="72">
                  <c:v>286</c:v>
                </c:pt>
                <c:pt idx="73">
                  <c:v>286</c:v>
                </c:pt>
                <c:pt idx="74">
                  <c:v>286</c:v>
                </c:pt>
                <c:pt idx="75">
                  <c:v>286</c:v>
                </c:pt>
                <c:pt idx="76">
                  <c:v>286</c:v>
                </c:pt>
                <c:pt idx="77">
                  <c:v>286</c:v>
                </c:pt>
                <c:pt idx="78">
                  <c:v>295</c:v>
                </c:pt>
                <c:pt idx="79">
                  <c:v>295</c:v>
                </c:pt>
                <c:pt idx="80">
                  <c:v>295</c:v>
                </c:pt>
                <c:pt idx="81">
                  <c:v>295</c:v>
                </c:pt>
                <c:pt idx="82">
                  <c:v>295</c:v>
                </c:pt>
                <c:pt idx="83">
                  <c:v>295</c:v>
                </c:pt>
                <c:pt idx="84">
                  <c:v>295</c:v>
                </c:pt>
                <c:pt idx="85">
                  <c:v>295</c:v>
                </c:pt>
                <c:pt idx="86">
                  <c:v>295</c:v>
                </c:pt>
                <c:pt idx="87">
                  <c:v>295</c:v>
                </c:pt>
                <c:pt idx="88">
                  <c:v>295</c:v>
                </c:pt>
                <c:pt idx="89">
                  <c:v>295</c:v>
                </c:pt>
                <c:pt idx="90">
                  <c:v>295</c:v>
                </c:pt>
                <c:pt idx="91">
                  <c:v>295</c:v>
                </c:pt>
                <c:pt idx="92">
                  <c:v>295</c:v>
                </c:pt>
                <c:pt idx="93">
                  <c:v>295</c:v>
                </c:pt>
                <c:pt idx="94">
                  <c:v>295</c:v>
                </c:pt>
                <c:pt idx="95">
                  <c:v>295</c:v>
                </c:pt>
                <c:pt idx="96">
                  <c:v>290</c:v>
                </c:pt>
                <c:pt idx="97">
                  <c:v>290</c:v>
                </c:pt>
                <c:pt idx="98">
                  <c:v>290</c:v>
                </c:pt>
                <c:pt idx="99">
                  <c:v>280</c:v>
                </c:pt>
                <c:pt idx="100">
                  <c:v>280</c:v>
                </c:pt>
                <c:pt idx="101">
                  <c:v>280</c:v>
                </c:pt>
                <c:pt idx="102">
                  <c:v>280</c:v>
                </c:pt>
                <c:pt idx="103">
                  <c:v>280</c:v>
                </c:pt>
                <c:pt idx="104">
                  <c:v>280</c:v>
                </c:pt>
                <c:pt idx="105">
                  <c:v>280</c:v>
                </c:pt>
                <c:pt idx="106">
                  <c:v>280</c:v>
                </c:pt>
                <c:pt idx="107">
                  <c:v>280</c:v>
                </c:pt>
                <c:pt idx="108">
                  <c:v>280</c:v>
                </c:pt>
                <c:pt idx="109">
                  <c:v>280</c:v>
                </c:pt>
                <c:pt idx="110">
                  <c:v>280</c:v>
                </c:pt>
                <c:pt idx="111">
                  <c:v>280</c:v>
                </c:pt>
                <c:pt idx="112">
                  <c:v>280</c:v>
                </c:pt>
                <c:pt idx="113">
                  <c:v>280</c:v>
                </c:pt>
                <c:pt idx="114">
                  <c:v>280</c:v>
                </c:pt>
                <c:pt idx="115">
                  <c:v>270</c:v>
                </c:pt>
                <c:pt idx="116">
                  <c:v>272</c:v>
                </c:pt>
                <c:pt idx="117">
                  <c:v>272</c:v>
                </c:pt>
                <c:pt idx="118">
                  <c:v>272</c:v>
                </c:pt>
                <c:pt idx="119">
                  <c:v>272</c:v>
                </c:pt>
                <c:pt idx="120">
                  <c:v>272</c:v>
                </c:pt>
                <c:pt idx="121">
                  <c:v>272</c:v>
                </c:pt>
                <c:pt idx="122">
                  <c:v>272</c:v>
                </c:pt>
                <c:pt idx="123">
                  <c:v>272</c:v>
                </c:pt>
                <c:pt idx="124">
                  <c:v>270</c:v>
                </c:pt>
                <c:pt idx="125">
                  <c:v>270</c:v>
                </c:pt>
                <c:pt idx="126">
                  <c:v>270</c:v>
                </c:pt>
                <c:pt idx="127">
                  <c:v>270</c:v>
                </c:pt>
                <c:pt idx="128">
                  <c:v>270</c:v>
                </c:pt>
                <c:pt idx="129">
                  <c:v>270</c:v>
                </c:pt>
                <c:pt idx="130">
                  <c:v>270</c:v>
                </c:pt>
                <c:pt idx="131">
                  <c:v>270</c:v>
                </c:pt>
                <c:pt idx="132">
                  <c:v>280</c:v>
                </c:pt>
                <c:pt idx="133">
                  <c:v>270</c:v>
                </c:pt>
                <c:pt idx="134">
                  <c:v>270</c:v>
                </c:pt>
                <c:pt idx="135">
                  <c:v>270</c:v>
                </c:pt>
                <c:pt idx="136">
                  <c:v>270</c:v>
                </c:pt>
                <c:pt idx="137">
                  <c:v>270</c:v>
                </c:pt>
                <c:pt idx="138">
                  <c:v>263</c:v>
                </c:pt>
                <c:pt idx="139">
                  <c:v>263</c:v>
                </c:pt>
                <c:pt idx="140">
                  <c:v>263</c:v>
                </c:pt>
                <c:pt idx="141">
                  <c:v>263</c:v>
                </c:pt>
                <c:pt idx="142">
                  <c:v>263</c:v>
                </c:pt>
                <c:pt idx="143">
                  <c:v>263</c:v>
                </c:pt>
                <c:pt idx="144">
                  <c:v>263</c:v>
                </c:pt>
                <c:pt idx="145">
                  <c:v>263</c:v>
                </c:pt>
                <c:pt idx="146">
                  <c:v>263</c:v>
                </c:pt>
                <c:pt idx="147">
                  <c:v>260</c:v>
                </c:pt>
                <c:pt idx="148">
                  <c:v>260</c:v>
                </c:pt>
                <c:pt idx="149">
                  <c:v>260</c:v>
                </c:pt>
                <c:pt idx="150">
                  <c:v>260</c:v>
                </c:pt>
                <c:pt idx="151">
                  <c:v>260</c:v>
                </c:pt>
                <c:pt idx="152">
                  <c:v>270</c:v>
                </c:pt>
                <c:pt idx="153">
                  <c:v>270</c:v>
                </c:pt>
                <c:pt idx="154">
                  <c:v>270</c:v>
                </c:pt>
                <c:pt idx="155">
                  <c:v>261</c:v>
                </c:pt>
                <c:pt idx="156">
                  <c:v>261</c:v>
                </c:pt>
                <c:pt idx="157">
                  <c:v>261</c:v>
                </c:pt>
                <c:pt idx="158">
                  <c:v>261</c:v>
                </c:pt>
                <c:pt idx="159">
                  <c:v>251</c:v>
                </c:pt>
                <c:pt idx="160">
                  <c:v>251</c:v>
                </c:pt>
                <c:pt idx="161">
                  <c:v>251</c:v>
                </c:pt>
                <c:pt idx="162">
                  <c:v>251</c:v>
                </c:pt>
                <c:pt idx="163">
                  <c:v>251</c:v>
                </c:pt>
                <c:pt idx="164">
                  <c:v>251</c:v>
                </c:pt>
                <c:pt idx="165">
                  <c:v>251</c:v>
                </c:pt>
                <c:pt idx="166">
                  <c:v>251</c:v>
                </c:pt>
                <c:pt idx="167">
                  <c:v>251</c:v>
                </c:pt>
                <c:pt idx="168">
                  <c:v>251</c:v>
                </c:pt>
                <c:pt idx="169">
                  <c:v>251</c:v>
                </c:pt>
                <c:pt idx="170">
                  <c:v>251</c:v>
                </c:pt>
                <c:pt idx="171">
                  <c:v>251</c:v>
                </c:pt>
                <c:pt idx="172">
                  <c:v>251</c:v>
                </c:pt>
                <c:pt idx="173">
                  <c:v>251</c:v>
                </c:pt>
                <c:pt idx="174">
                  <c:v>251</c:v>
                </c:pt>
                <c:pt idx="175">
                  <c:v>251</c:v>
                </c:pt>
                <c:pt idx="176">
                  <c:v>261</c:v>
                </c:pt>
                <c:pt idx="177">
                  <c:v>261</c:v>
                </c:pt>
                <c:pt idx="178">
                  <c:v>261</c:v>
                </c:pt>
                <c:pt idx="179">
                  <c:v>261</c:v>
                </c:pt>
                <c:pt idx="180">
                  <c:v>261</c:v>
                </c:pt>
                <c:pt idx="181">
                  <c:v>261</c:v>
                </c:pt>
                <c:pt idx="182">
                  <c:v>261</c:v>
                </c:pt>
                <c:pt idx="183">
                  <c:v>261</c:v>
                </c:pt>
                <c:pt idx="184">
                  <c:v>261</c:v>
                </c:pt>
                <c:pt idx="185">
                  <c:v>260</c:v>
                </c:pt>
                <c:pt idx="186">
                  <c:v>260</c:v>
                </c:pt>
                <c:pt idx="187">
                  <c:v>265</c:v>
                </c:pt>
                <c:pt idx="188">
                  <c:v>265</c:v>
                </c:pt>
                <c:pt idx="189">
                  <c:v>265</c:v>
                </c:pt>
                <c:pt idx="190">
                  <c:v>265</c:v>
                </c:pt>
                <c:pt idx="191">
                  <c:v>265</c:v>
                </c:pt>
                <c:pt idx="192">
                  <c:v>265</c:v>
                </c:pt>
                <c:pt idx="193">
                  <c:v>265</c:v>
                </c:pt>
                <c:pt idx="194">
                  <c:v>265</c:v>
                </c:pt>
                <c:pt idx="195">
                  <c:v>265</c:v>
                </c:pt>
                <c:pt idx="196">
                  <c:v>265</c:v>
                </c:pt>
                <c:pt idx="197">
                  <c:v>265</c:v>
                </c:pt>
                <c:pt idx="198">
                  <c:v>265</c:v>
                </c:pt>
                <c:pt idx="199">
                  <c:v>265</c:v>
                </c:pt>
                <c:pt idx="200">
                  <c:v>265</c:v>
                </c:pt>
                <c:pt idx="201">
                  <c:v>265</c:v>
                </c:pt>
                <c:pt idx="202">
                  <c:v>265</c:v>
                </c:pt>
                <c:pt idx="203">
                  <c:v>265</c:v>
                </c:pt>
                <c:pt idx="204">
                  <c:v>265</c:v>
                </c:pt>
                <c:pt idx="205">
                  <c:v>265</c:v>
                </c:pt>
                <c:pt idx="206">
                  <c:v>265</c:v>
                </c:pt>
                <c:pt idx="207">
                  <c:v>265</c:v>
                </c:pt>
                <c:pt idx="208">
                  <c:v>265</c:v>
                </c:pt>
                <c:pt idx="209">
                  <c:v>265</c:v>
                </c:pt>
                <c:pt idx="210">
                  <c:v>265</c:v>
                </c:pt>
                <c:pt idx="211">
                  <c:v>270</c:v>
                </c:pt>
                <c:pt idx="212">
                  <c:v>270</c:v>
                </c:pt>
                <c:pt idx="213">
                  <c:v>270</c:v>
                </c:pt>
                <c:pt idx="214">
                  <c:v>270</c:v>
                </c:pt>
                <c:pt idx="215">
                  <c:v>265</c:v>
                </c:pt>
                <c:pt idx="216">
                  <c:v>265</c:v>
                </c:pt>
                <c:pt idx="217">
                  <c:v>265</c:v>
                </c:pt>
                <c:pt idx="218">
                  <c:v>265</c:v>
                </c:pt>
                <c:pt idx="219">
                  <c:v>265</c:v>
                </c:pt>
                <c:pt idx="220">
                  <c:v>261</c:v>
                </c:pt>
                <c:pt idx="221">
                  <c:v>261</c:v>
                </c:pt>
                <c:pt idx="222">
                  <c:v>265</c:v>
                </c:pt>
                <c:pt idx="223">
                  <c:v>265</c:v>
                </c:pt>
                <c:pt idx="224">
                  <c:v>260</c:v>
                </c:pt>
                <c:pt idx="225">
                  <c:v>260</c:v>
                </c:pt>
                <c:pt idx="226">
                  <c:v>260</c:v>
                </c:pt>
                <c:pt idx="227">
                  <c:v>260</c:v>
                </c:pt>
                <c:pt idx="228">
                  <c:v>260</c:v>
                </c:pt>
                <c:pt idx="229">
                  <c:v>260</c:v>
                </c:pt>
                <c:pt idx="230">
                  <c:v>260</c:v>
                </c:pt>
                <c:pt idx="231">
                  <c:v>260</c:v>
                </c:pt>
                <c:pt idx="232">
                  <c:v>260</c:v>
                </c:pt>
                <c:pt idx="233">
                  <c:v>260</c:v>
                </c:pt>
                <c:pt idx="234">
                  <c:v>260</c:v>
                </c:pt>
                <c:pt idx="235">
                  <c:v>260</c:v>
                </c:pt>
                <c:pt idx="236">
                  <c:v>260</c:v>
                </c:pt>
                <c:pt idx="237">
                  <c:v>260</c:v>
                </c:pt>
                <c:pt idx="238">
                  <c:v>260</c:v>
                </c:pt>
                <c:pt idx="239">
                  <c:v>260</c:v>
                </c:pt>
                <c:pt idx="240">
                  <c:v>260</c:v>
                </c:pt>
                <c:pt idx="241">
                  <c:v>260</c:v>
                </c:pt>
                <c:pt idx="242">
                  <c:v>260</c:v>
                </c:pt>
                <c:pt idx="243">
                  <c:v>270</c:v>
                </c:pt>
                <c:pt idx="244">
                  <c:v>270</c:v>
                </c:pt>
                <c:pt idx="245">
                  <c:v>270</c:v>
                </c:pt>
                <c:pt idx="246">
                  <c:v>270</c:v>
                </c:pt>
                <c:pt idx="247">
                  <c:v>270</c:v>
                </c:pt>
                <c:pt idx="248">
                  <c:v>270</c:v>
                </c:pt>
                <c:pt idx="249">
                  <c:v>260</c:v>
                </c:pt>
                <c:pt idx="250">
                  <c:v>260</c:v>
                </c:pt>
                <c:pt idx="251">
                  <c:v>260</c:v>
                </c:pt>
                <c:pt idx="252">
                  <c:v>261</c:v>
                </c:pt>
                <c:pt idx="253">
                  <c:v>261</c:v>
                </c:pt>
                <c:pt idx="254">
                  <c:v>261</c:v>
                </c:pt>
                <c:pt idx="255">
                  <c:v>261</c:v>
                </c:pt>
                <c:pt idx="256">
                  <c:v>261</c:v>
                </c:pt>
                <c:pt idx="257">
                  <c:v>261</c:v>
                </c:pt>
                <c:pt idx="258">
                  <c:v>261</c:v>
                </c:pt>
                <c:pt idx="259">
                  <c:v>264</c:v>
                </c:pt>
                <c:pt idx="260">
                  <c:v>264</c:v>
                </c:pt>
                <c:pt idx="261">
                  <c:v>264</c:v>
                </c:pt>
                <c:pt idx="262">
                  <c:v>264</c:v>
                </c:pt>
                <c:pt idx="263">
                  <c:v>264</c:v>
                </c:pt>
                <c:pt idx="264">
                  <c:v>270</c:v>
                </c:pt>
                <c:pt idx="265">
                  <c:v>270</c:v>
                </c:pt>
                <c:pt idx="266">
                  <c:v>270</c:v>
                </c:pt>
                <c:pt idx="267">
                  <c:v>270</c:v>
                </c:pt>
                <c:pt idx="268">
                  <c:v>263</c:v>
                </c:pt>
                <c:pt idx="269">
                  <c:v>263</c:v>
                </c:pt>
                <c:pt idx="270">
                  <c:v>263</c:v>
                </c:pt>
                <c:pt idx="271">
                  <c:v>263</c:v>
                </c:pt>
                <c:pt idx="272">
                  <c:v>263</c:v>
                </c:pt>
                <c:pt idx="273">
                  <c:v>263</c:v>
                </c:pt>
                <c:pt idx="274">
                  <c:v>263</c:v>
                </c:pt>
                <c:pt idx="275">
                  <c:v>263</c:v>
                </c:pt>
                <c:pt idx="276">
                  <c:v>255</c:v>
                </c:pt>
                <c:pt idx="277">
                  <c:v>255</c:v>
                </c:pt>
                <c:pt idx="278">
                  <c:v>255</c:v>
                </c:pt>
                <c:pt idx="279">
                  <c:v>255</c:v>
                </c:pt>
                <c:pt idx="280">
                  <c:v>255</c:v>
                </c:pt>
                <c:pt idx="281">
                  <c:v>299</c:v>
                </c:pt>
                <c:pt idx="282">
                  <c:v>299</c:v>
                </c:pt>
                <c:pt idx="283">
                  <c:v>299</c:v>
                </c:pt>
                <c:pt idx="284">
                  <c:v>299</c:v>
                </c:pt>
                <c:pt idx="285">
                  <c:v>299</c:v>
                </c:pt>
                <c:pt idx="286">
                  <c:v>299</c:v>
                </c:pt>
                <c:pt idx="287">
                  <c:v>299</c:v>
                </c:pt>
                <c:pt idx="288">
                  <c:v>299</c:v>
                </c:pt>
                <c:pt idx="289">
                  <c:v>271</c:v>
                </c:pt>
                <c:pt idx="290">
                  <c:v>271</c:v>
                </c:pt>
                <c:pt idx="291">
                  <c:v>271</c:v>
                </c:pt>
                <c:pt idx="292">
                  <c:v>271</c:v>
                </c:pt>
                <c:pt idx="293">
                  <c:v>265</c:v>
                </c:pt>
                <c:pt idx="294">
                  <c:v>265</c:v>
                </c:pt>
                <c:pt idx="295">
                  <c:v>265</c:v>
                </c:pt>
                <c:pt idx="296">
                  <c:v>265</c:v>
                </c:pt>
                <c:pt idx="297">
                  <c:v>265</c:v>
                </c:pt>
                <c:pt idx="298">
                  <c:v>265</c:v>
                </c:pt>
                <c:pt idx="299">
                  <c:v>265</c:v>
                </c:pt>
                <c:pt idx="300">
                  <c:v>261</c:v>
                </c:pt>
                <c:pt idx="301">
                  <c:v>261</c:v>
                </c:pt>
                <c:pt idx="302">
                  <c:v>261</c:v>
                </c:pt>
                <c:pt idx="303">
                  <c:v>261</c:v>
                </c:pt>
                <c:pt idx="304">
                  <c:v>261</c:v>
                </c:pt>
                <c:pt idx="305">
                  <c:v>255</c:v>
                </c:pt>
                <c:pt idx="306">
                  <c:v>255</c:v>
                </c:pt>
                <c:pt idx="307">
                  <c:v>255</c:v>
                </c:pt>
                <c:pt idx="308">
                  <c:v>255</c:v>
                </c:pt>
                <c:pt idx="309">
                  <c:v>255</c:v>
                </c:pt>
                <c:pt idx="310">
                  <c:v>255</c:v>
                </c:pt>
                <c:pt idx="311">
                  <c:v>270</c:v>
                </c:pt>
                <c:pt idx="312">
                  <c:v>270</c:v>
                </c:pt>
                <c:pt idx="313">
                  <c:v>270</c:v>
                </c:pt>
                <c:pt idx="314">
                  <c:v>270</c:v>
                </c:pt>
                <c:pt idx="315">
                  <c:v>270</c:v>
                </c:pt>
                <c:pt idx="316">
                  <c:v>270</c:v>
                </c:pt>
                <c:pt idx="317">
                  <c:v>270</c:v>
                </c:pt>
                <c:pt idx="318">
                  <c:v>270</c:v>
                </c:pt>
                <c:pt idx="319">
                  <c:v>270</c:v>
                </c:pt>
                <c:pt idx="320">
                  <c:v>270</c:v>
                </c:pt>
                <c:pt idx="321">
                  <c:v>270</c:v>
                </c:pt>
                <c:pt idx="322">
                  <c:v>270</c:v>
                </c:pt>
                <c:pt idx="323">
                  <c:v>270</c:v>
                </c:pt>
                <c:pt idx="324">
                  <c:v>270</c:v>
                </c:pt>
                <c:pt idx="325">
                  <c:v>266</c:v>
                </c:pt>
                <c:pt idx="326">
                  <c:v>266</c:v>
                </c:pt>
                <c:pt idx="327">
                  <c:v>266</c:v>
                </c:pt>
                <c:pt idx="328">
                  <c:v>266</c:v>
                </c:pt>
                <c:pt idx="329">
                  <c:v>266</c:v>
                </c:pt>
                <c:pt idx="330">
                  <c:v>266</c:v>
                </c:pt>
                <c:pt idx="331">
                  <c:v>266</c:v>
                </c:pt>
                <c:pt idx="332">
                  <c:v>266</c:v>
                </c:pt>
                <c:pt idx="333">
                  <c:v>266</c:v>
                </c:pt>
                <c:pt idx="334">
                  <c:v>266</c:v>
                </c:pt>
                <c:pt idx="335">
                  <c:v>266</c:v>
                </c:pt>
                <c:pt idx="336">
                  <c:v>266</c:v>
                </c:pt>
                <c:pt idx="337">
                  <c:v>266</c:v>
                </c:pt>
                <c:pt idx="338">
                  <c:v>266</c:v>
                </c:pt>
                <c:pt idx="339">
                  <c:v>266</c:v>
                </c:pt>
                <c:pt idx="340">
                  <c:v>266</c:v>
                </c:pt>
                <c:pt idx="341">
                  <c:v>266</c:v>
                </c:pt>
                <c:pt idx="342">
                  <c:v>266</c:v>
                </c:pt>
                <c:pt idx="343">
                  <c:v>266</c:v>
                </c:pt>
                <c:pt idx="344">
                  <c:v>266</c:v>
                </c:pt>
                <c:pt idx="345">
                  <c:v>266</c:v>
                </c:pt>
                <c:pt idx="346">
                  <c:v>266</c:v>
                </c:pt>
                <c:pt idx="347">
                  <c:v>266</c:v>
                </c:pt>
                <c:pt idx="348">
                  <c:v>266</c:v>
                </c:pt>
                <c:pt idx="349">
                  <c:v>265</c:v>
                </c:pt>
                <c:pt idx="350">
                  <c:v>265</c:v>
                </c:pt>
                <c:pt idx="351">
                  <c:v>265</c:v>
                </c:pt>
                <c:pt idx="352">
                  <c:v>261</c:v>
                </c:pt>
                <c:pt idx="353">
                  <c:v>268</c:v>
                </c:pt>
                <c:pt idx="354">
                  <c:v>265</c:v>
                </c:pt>
                <c:pt idx="355">
                  <c:v>265</c:v>
                </c:pt>
                <c:pt idx="356">
                  <c:v>265</c:v>
                </c:pt>
                <c:pt idx="357">
                  <c:v>265</c:v>
                </c:pt>
                <c:pt idx="358">
                  <c:v>265</c:v>
                </c:pt>
                <c:pt idx="359">
                  <c:v>265</c:v>
                </c:pt>
                <c:pt idx="360">
                  <c:v>265</c:v>
                </c:pt>
                <c:pt idx="361">
                  <c:v>260</c:v>
                </c:pt>
                <c:pt idx="362">
                  <c:v>260</c:v>
                </c:pt>
                <c:pt idx="363">
                  <c:v>260</c:v>
                </c:pt>
                <c:pt idx="364">
                  <c:v>260</c:v>
                </c:pt>
                <c:pt idx="365">
                  <c:v>260</c:v>
                </c:pt>
                <c:pt idx="366">
                  <c:v>250</c:v>
                </c:pt>
                <c:pt idx="367">
                  <c:v>250</c:v>
                </c:pt>
                <c:pt idx="368">
                  <c:v>250</c:v>
                </c:pt>
                <c:pt idx="369">
                  <c:v>250</c:v>
                </c:pt>
                <c:pt idx="370">
                  <c:v>255</c:v>
                </c:pt>
                <c:pt idx="371">
                  <c:v>255</c:v>
                </c:pt>
                <c:pt idx="372">
                  <c:v>260</c:v>
                </c:pt>
                <c:pt idx="373">
                  <c:v>260</c:v>
                </c:pt>
                <c:pt idx="374">
                  <c:v>265</c:v>
                </c:pt>
                <c:pt idx="375">
                  <c:v>265</c:v>
                </c:pt>
                <c:pt idx="376">
                  <c:v>265</c:v>
                </c:pt>
                <c:pt idx="377">
                  <c:v>265</c:v>
                </c:pt>
                <c:pt idx="378">
                  <c:v>265</c:v>
                </c:pt>
                <c:pt idx="379">
                  <c:v>265</c:v>
                </c:pt>
                <c:pt idx="380">
                  <c:v>265</c:v>
                </c:pt>
                <c:pt idx="381">
                  <c:v>265</c:v>
                </c:pt>
                <c:pt idx="382">
                  <c:v>265</c:v>
                </c:pt>
                <c:pt idx="383">
                  <c:v>265</c:v>
                </c:pt>
                <c:pt idx="384">
                  <c:v>265</c:v>
                </c:pt>
                <c:pt idx="385">
                  <c:v>255</c:v>
                </c:pt>
                <c:pt idx="386">
                  <c:v>255</c:v>
                </c:pt>
                <c:pt idx="387">
                  <c:v>255</c:v>
                </c:pt>
                <c:pt idx="388">
                  <c:v>255</c:v>
                </c:pt>
                <c:pt idx="389">
                  <c:v>255</c:v>
                </c:pt>
                <c:pt idx="390">
                  <c:v>255</c:v>
                </c:pt>
                <c:pt idx="391">
                  <c:v>255</c:v>
                </c:pt>
                <c:pt idx="392">
                  <c:v>255</c:v>
                </c:pt>
                <c:pt idx="393">
                  <c:v>255</c:v>
                </c:pt>
                <c:pt idx="394">
                  <c:v>255</c:v>
                </c:pt>
                <c:pt idx="395">
                  <c:v>265</c:v>
                </c:pt>
                <c:pt idx="396">
                  <c:v>265</c:v>
                </c:pt>
                <c:pt idx="397">
                  <c:v>265</c:v>
                </c:pt>
                <c:pt idx="398">
                  <c:v>265</c:v>
                </c:pt>
                <c:pt idx="399">
                  <c:v>265</c:v>
                </c:pt>
                <c:pt idx="400">
                  <c:v>265</c:v>
                </c:pt>
                <c:pt idx="401">
                  <c:v>265</c:v>
                </c:pt>
                <c:pt idx="402">
                  <c:v>267</c:v>
                </c:pt>
                <c:pt idx="403">
                  <c:v>267</c:v>
                </c:pt>
                <c:pt idx="404">
                  <c:v>267</c:v>
                </c:pt>
                <c:pt idx="405">
                  <c:v>267</c:v>
                </c:pt>
                <c:pt idx="406">
                  <c:v>265</c:v>
                </c:pt>
                <c:pt idx="407">
                  <c:v>265</c:v>
                </c:pt>
                <c:pt idx="408">
                  <c:v>265</c:v>
                </c:pt>
                <c:pt idx="409">
                  <c:v>265</c:v>
                </c:pt>
                <c:pt idx="410">
                  <c:v>265</c:v>
                </c:pt>
                <c:pt idx="411">
                  <c:v>265</c:v>
                </c:pt>
                <c:pt idx="412">
                  <c:v>267</c:v>
                </c:pt>
                <c:pt idx="413">
                  <c:v>266</c:v>
                </c:pt>
                <c:pt idx="414">
                  <c:v>267</c:v>
                </c:pt>
                <c:pt idx="415">
                  <c:v>267</c:v>
                </c:pt>
                <c:pt idx="416">
                  <c:v>267</c:v>
                </c:pt>
                <c:pt idx="417">
                  <c:v>267</c:v>
                </c:pt>
                <c:pt idx="418">
                  <c:v>267</c:v>
                </c:pt>
                <c:pt idx="419">
                  <c:v>267</c:v>
                </c:pt>
                <c:pt idx="420">
                  <c:v>267</c:v>
                </c:pt>
                <c:pt idx="421">
                  <c:v>273</c:v>
                </c:pt>
                <c:pt idx="422">
                  <c:v>272</c:v>
                </c:pt>
                <c:pt idx="423">
                  <c:v>271</c:v>
                </c:pt>
                <c:pt idx="424">
                  <c:v>271</c:v>
                </c:pt>
                <c:pt idx="425">
                  <c:v>271</c:v>
                </c:pt>
                <c:pt idx="426">
                  <c:v>271</c:v>
                </c:pt>
                <c:pt idx="427">
                  <c:v>269</c:v>
                </c:pt>
                <c:pt idx="428">
                  <c:v>269</c:v>
                </c:pt>
                <c:pt idx="429">
                  <c:v>269</c:v>
                </c:pt>
                <c:pt idx="430">
                  <c:v>266</c:v>
                </c:pt>
                <c:pt idx="431">
                  <c:v>266</c:v>
                </c:pt>
                <c:pt idx="432">
                  <c:v>266</c:v>
                </c:pt>
                <c:pt idx="433">
                  <c:v>266</c:v>
                </c:pt>
                <c:pt idx="434">
                  <c:v>262</c:v>
                </c:pt>
                <c:pt idx="435">
                  <c:v>262</c:v>
                </c:pt>
                <c:pt idx="436">
                  <c:v>262</c:v>
                </c:pt>
                <c:pt idx="437">
                  <c:v>262</c:v>
                </c:pt>
                <c:pt idx="438">
                  <c:v>260</c:v>
                </c:pt>
                <c:pt idx="439">
                  <c:v>260</c:v>
                </c:pt>
                <c:pt idx="440">
                  <c:v>260</c:v>
                </c:pt>
                <c:pt idx="441">
                  <c:v>260</c:v>
                </c:pt>
                <c:pt idx="442">
                  <c:v>260</c:v>
                </c:pt>
                <c:pt idx="443">
                  <c:v>260</c:v>
                </c:pt>
                <c:pt idx="444">
                  <c:v>260</c:v>
                </c:pt>
                <c:pt idx="445">
                  <c:v>260</c:v>
                </c:pt>
                <c:pt idx="446">
                  <c:v>260</c:v>
                </c:pt>
                <c:pt idx="447">
                  <c:v>265</c:v>
                </c:pt>
                <c:pt idx="448">
                  <c:v>265</c:v>
                </c:pt>
                <c:pt idx="449">
                  <c:v>262</c:v>
                </c:pt>
                <c:pt idx="450">
                  <c:v>262</c:v>
                </c:pt>
                <c:pt idx="451">
                  <c:v>262</c:v>
                </c:pt>
                <c:pt idx="452">
                  <c:v>262</c:v>
                </c:pt>
                <c:pt idx="453">
                  <c:v>262</c:v>
                </c:pt>
                <c:pt idx="454">
                  <c:v>267</c:v>
                </c:pt>
                <c:pt idx="455">
                  <c:v>267</c:v>
                </c:pt>
                <c:pt idx="456">
                  <c:v>267</c:v>
                </c:pt>
                <c:pt idx="457">
                  <c:v>267</c:v>
                </c:pt>
                <c:pt idx="458">
                  <c:v>265</c:v>
                </c:pt>
                <c:pt idx="459">
                  <c:v>265</c:v>
                </c:pt>
                <c:pt idx="460">
                  <c:v>265</c:v>
                </c:pt>
                <c:pt idx="461">
                  <c:v>265</c:v>
                </c:pt>
                <c:pt idx="462">
                  <c:v>265</c:v>
                </c:pt>
                <c:pt idx="463">
                  <c:v>265</c:v>
                </c:pt>
                <c:pt idx="464">
                  <c:v>265</c:v>
                </c:pt>
                <c:pt idx="465">
                  <c:v>265</c:v>
                </c:pt>
                <c:pt idx="466">
                  <c:v>265</c:v>
                </c:pt>
                <c:pt idx="467">
                  <c:v>265</c:v>
                </c:pt>
                <c:pt idx="468">
                  <c:v>265</c:v>
                </c:pt>
                <c:pt idx="469">
                  <c:v>265</c:v>
                </c:pt>
                <c:pt idx="470">
                  <c:v>265</c:v>
                </c:pt>
                <c:pt idx="471">
                  <c:v>265</c:v>
                </c:pt>
                <c:pt idx="472">
                  <c:v>264</c:v>
                </c:pt>
                <c:pt idx="473">
                  <c:v>264</c:v>
                </c:pt>
                <c:pt idx="474">
                  <c:v>264</c:v>
                </c:pt>
                <c:pt idx="475">
                  <c:v>264</c:v>
                </c:pt>
                <c:pt idx="476">
                  <c:v>264</c:v>
                </c:pt>
                <c:pt idx="477">
                  <c:v>264</c:v>
                </c:pt>
                <c:pt idx="478">
                  <c:v>265</c:v>
                </c:pt>
                <c:pt idx="479">
                  <c:v>264</c:v>
                </c:pt>
                <c:pt idx="480">
                  <c:v>264</c:v>
                </c:pt>
                <c:pt idx="481">
                  <c:v>264</c:v>
                </c:pt>
                <c:pt idx="482">
                  <c:v>266</c:v>
                </c:pt>
                <c:pt idx="483">
                  <c:v>265</c:v>
                </c:pt>
                <c:pt idx="484">
                  <c:v>265</c:v>
                </c:pt>
                <c:pt idx="485">
                  <c:v>265</c:v>
                </c:pt>
                <c:pt idx="486">
                  <c:v>285</c:v>
                </c:pt>
                <c:pt idx="487">
                  <c:v>285</c:v>
                </c:pt>
                <c:pt idx="488">
                  <c:v>285</c:v>
                </c:pt>
                <c:pt idx="489">
                  <c:v>285</c:v>
                </c:pt>
                <c:pt idx="490">
                  <c:v>285</c:v>
                </c:pt>
                <c:pt idx="491">
                  <c:v>285</c:v>
                </c:pt>
                <c:pt idx="492">
                  <c:v>270</c:v>
                </c:pt>
                <c:pt idx="493">
                  <c:v>269</c:v>
                </c:pt>
                <c:pt idx="494">
                  <c:v>270</c:v>
                </c:pt>
                <c:pt idx="495">
                  <c:v>270</c:v>
                </c:pt>
                <c:pt idx="496">
                  <c:v>265</c:v>
                </c:pt>
                <c:pt idx="497">
                  <c:v>265</c:v>
                </c:pt>
                <c:pt idx="498">
                  <c:v>270</c:v>
                </c:pt>
                <c:pt idx="499">
                  <c:v>270</c:v>
                </c:pt>
                <c:pt idx="500">
                  <c:v>267</c:v>
                </c:pt>
                <c:pt idx="501">
                  <c:v>265</c:v>
                </c:pt>
                <c:pt idx="502">
                  <c:v>267</c:v>
                </c:pt>
                <c:pt idx="503">
                  <c:v>265</c:v>
                </c:pt>
                <c:pt idx="504">
                  <c:v>267</c:v>
                </c:pt>
                <c:pt idx="505">
                  <c:v>267</c:v>
                </c:pt>
                <c:pt idx="506">
                  <c:v>267</c:v>
                </c:pt>
                <c:pt idx="507">
                  <c:v>265</c:v>
                </c:pt>
                <c:pt idx="508">
                  <c:v>267</c:v>
                </c:pt>
                <c:pt idx="509">
                  <c:v>267</c:v>
                </c:pt>
                <c:pt idx="510">
                  <c:v>267</c:v>
                </c:pt>
                <c:pt idx="511">
                  <c:v>267</c:v>
                </c:pt>
                <c:pt idx="512">
                  <c:v>267</c:v>
                </c:pt>
                <c:pt idx="513">
                  <c:v>267</c:v>
                </c:pt>
                <c:pt idx="514">
                  <c:v>267</c:v>
                </c:pt>
                <c:pt idx="515">
                  <c:v>267</c:v>
                </c:pt>
                <c:pt idx="516">
                  <c:v>265</c:v>
                </c:pt>
                <c:pt idx="517">
                  <c:v>265</c:v>
                </c:pt>
                <c:pt idx="518">
                  <c:v>265</c:v>
                </c:pt>
                <c:pt idx="519">
                  <c:v>266</c:v>
                </c:pt>
                <c:pt idx="520">
                  <c:v>266</c:v>
                </c:pt>
                <c:pt idx="521">
                  <c:v>267</c:v>
                </c:pt>
                <c:pt idx="522">
                  <c:v>267</c:v>
                </c:pt>
                <c:pt idx="523">
                  <c:v>265</c:v>
                </c:pt>
                <c:pt idx="524">
                  <c:v>265</c:v>
                </c:pt>
                <c:pt idx="525">
                  <c:v>265</c:v>
                </c:pt>
                <c:pt idx="526">
                  <c:v>265</c:v>
                </c:pt>
                <c:pt idx="527">
                  <c:v>265</c:v>
                </c:pt>
                <c:pt idx="528">
                  <c:v>265</c:v>
                </c:pt>
                <c:pt idx="529">
                  <c:v>260</c:v>
                </c:pt>
                <c:pt idx="530">
                  <c:v>260</c:v>
                </c:pt>
                <c:pt idx="531">
                  <c:v>260</c:v>
                </c:pt>
                <c:pt idx="532">
                  <c:v>260</c:v>
                </c:pt>
                <c:pt idx="533">
                  <c:v>260</c:v>
                </c:pt>
                <c:pt idx="534">
                  <c:v>260</c:v>
                </c:pt>
                <c:pt idx="535">
                  <c:v>267</c:v>
                </c:pt>
                <c:pt idx="536">
                  <c:v>265</c:v>
                </c:pt>
                <c:pt idx="537">
                  <c:v>266</c:v>
                </c:pt>
                <c:pt idx="538">
                  <c:v>266</c:v>
                </c:pt>
                <c:pt idx="539">
                  <c:v>266</c:v>
                </c:pt>
                <c:pt idx="540">
                  <c:v>266</c:v>
                </c:pt>
                <c:pt idx="541">
                  <c:v>266</c:v>
                </c:pt>
                <c:pt idx="542">
                  <c:v>266</c:v>
                </c:pt>
                <c:pt idx="543">
                  <c:v>266</c:v>
                </c:pt>
                <c:pt idx="544">
                  <c:v>266</c:v>
                </c:pt>
                <c:pt idx="545">
                  <c:v>266</c:v>
                </c:pt>
                <c:pt idx="546">
                  <c:v>266</c:v>
                </c:pt>
                <c:pt idx="547">
                  <c:v>266</c:v>
                </c:pt>
                <c:pt idx="548">
                  <c:v>266</c:v>
                </c:pt>
                <c:pt idx="549">
                  <c:v>265</c:v>
                </c:pt>
                <c:pt idx="550">
                  <c:v>265</c:v>
                </c:pt>
                <c:pt idx="551">
                  <c:v>265</c:v>
                </c:pt>
                <c:pt idx="552">
                  <c:v>265</c:v>
                </c:pt>
                <c:pt idx="553">
                  <c:v>265</c:v>
                </c:pt>
                <c:pt idx="554">
                  <c:v>267</c:v>
                </c:pt>
                <c:pt idx="555">
                  <c:v>267</c:v>
                </c:pt>
                <c:pt idx="556">
                  <c:v>267</c:v>
                </c:pt>
                <c:pt idx="557">
                  <c:v>265</c:v>
                </c:pt>
                <c:pt idx="558">
                  <c:v>265</c:v>
                </c:pt>
                <c:pt idx="559">
                  <c:v>265</c:v>
                </c:pt>
                <c:pt idx="560">
                  <c:v>265</c:v>
                </c:pt>
                <c:pt idx="561">
                  <c:v>265</c:v>
                </c:pt>
                <c:pt idx="562">
                  <c:v>266</c:v>
                </c:pt>
                <c:pt idx="563">
                  <c:v>266</c:v>
                </c:pt>
                <c:pt idx="564">
                  <c:v>265</c:v>
                </c:pt>
                <c:pt idx="565">
                  <c:v>265</c:v>
                </c:pt>
                <c:pt idx="566">
                  <c:v>266</c:v>
                </c:pt>
                <c:pt idx="567">
                  <c:v>266</c:v>
                </c:pt>
                <c:pt idx="568">
                  <c:v>262</c:v>
                </c:pt>
                <c:pt idx="569">
                  <c:v>262</c:v>
                </c:pt>
                <c:pt idx="570">
                  <c:v>262</c:v>
                </c:pt>
                <c:pt idx="571">
                  <c:v>262</c:v>
                </c:pt>
                <c:pt idx="572">
                  <c:v>262</c:v>
                </c:pt>
                <c:pt idx="573">
                  <c:v>262</c:v>
                </c:pt>
                <c:pt idx="574">
                  <c:v>267</c:v>
                </c:pt>
                <c:pt idx="575">
                  <c:v>268</c:v>
                </c:pt>
                <c:pt idx="576">
                  <c:v>268</c:v>
                </c:pt>
                <c:pt idx="577">
                  <c:v>268</c:v>
                </c:pt>
                <c:pt idx="578">
                  <c:v>268</c:v>
                </c:pt>
                <c:pt idx="579">
                  <c:v>268</c:v>
                </c:pt>
                <c:pt idx="580">
                  <c:v>268</c:v>
                </c:pt>
                <c:pt idx="581">
                  <c:v>268</c:v>
                </c:pt>
                <c:pt idx="582">
                  <c:v>270</c:v>
                </c:pt>
                <c:pt idx="583">
                  <c:v>284</c:v>
                </c:pt>
                <c:pt idx="584">
                  <c:v>284</c:v>
                </c:pt>
                <c:pt idx="585">
                  <c:v>290</c:v>
                </c:pt>
                <c:pt idx="586">
                  <c:v>290</c:v>
                </c:pt>
                <c:pt idx="587">
                  <c:v>290</c:v>
                </c:pt>
                <c:pt idx="588">
                  <c:v>290</c:v>
                </c:pt>
                <c:pt idx="589">
                  <c:v>290</c:v>
                </c:pt>
                <c:pt idx="590">
                  <c:v>290</c:v>
                </c:pt>
                <c:pt idx="591">
                  <c:v>290</c:v>
                </c:pt>
                <c:pt idx="592">
                  <c:v>290</c:v>
                </c:pt>
                <c:pt idx="593">
                  <c:v>284</c:v>
                </c:pt>
                <c:pt idx="594">
                  <c:v>290</c:v>
                </c:pt>
                <c:pt idx="595">
                  <c:v>290</c:v>
                </c:pt>
                <c:pt idx="596">
                  <c:v>290</c:v>
                </c:pt>
                <c:pt idx="597">
                  <c:v>288</c:v>
                </c:pt>
                <c:pt idx="598">
                  <c:v>288</c:v>
                </c:pt>
                <c:pt idx="599">
                  <c:v>288</c:v>
                </c:pt>
                <c:pt idx="600">
                  <c:v>288</c:v>
                </c:pt>
                <c:pt idx="601">
                  <c:v>288</c:v>
                </c:pt>
                <c:pt idx="602">
                  <c:v>288</c:v>
                </c:pt>
                <c:pt idx="603">
                  <c:v>288</c:v>
                </c:pt>
                <c:pt idx="604">
                  <c:v>288</c:v>
                </c:pt>
                <c:pt idx="605">
                  <c:v>288</c:v>
                </c:pt>
                <c:pt idx="606">
                  <c:v>288</c:v>
                </c:pt>
                <c:pt idx="607">
                  <c:v>288</c:v>
                </c:pt>
                <c:pt idx="608">
                  <c:v>288</c:v>
                </c:pt>
                <c:pt idx="609">
                  <c:v>288</c:v>
                </c:pt>
                <c:pt idx="610">
                  <c:v>285</c:v>
                </c:pt>
                <c:pt idx="611">
                  <c:v>285</c:v>
                </c:pt>
                <c:pt idx="612">
                  <c:v>285</c:v>
                </c:pt>
                <c:pt idx="613">
                  <c:v>285</c:v>
                </c:pt>
                <c:pt idx="614">
                  <c:v>285</c:v>
                </c:pt>
                <c:pt idx="615">
                  <c:v>285</c:v>
                </c:pt>
                <c:pt idx="616">
                  <c:v>285</c:v>
                </c:pt>
                <c:pt idx="617">
                  <c:v>285</c:v>
                </c:pt>
                <c:pt idx="618">
                  <c:v>280</c:v>
                </c:pt>
                <c:pt idx="619">
                  <c:v>279</c:v>
                </c:pt>
                <c:pt idx="620">
                  <c:v>279</c:v>
                </c:pt>
                <c:pt idx="621">
                  <c:v>279</c:v>
                </c:pt>
                <c:pt idx="622">
                  <c:v>279</c:v>
                </c:pt>
                <c:pt idx="623">
                  <c:v>279</c:v>
                </c:pt>
                <c:pt idx="624">
                  <c:v>280</c:v>
                </c:pt>
                <c:pt idx="625">
                  <c:v>280</c:v>
                </c:pt>
                <c:pt idx="626">
                  <c:v>280</c:v>
                </c:pt>
                <c:pt idx="627">
                  <c:v>280</c:v>
                </c:pt>
                <c:pt idx="628">
                  <c:v>278</c:v>
                </c:pt>
                <c:pt idx="629">
                  <c:v>277</c:v>
                </c:pt>
                <c:pt idx="630">
                  <c:v>277</c:v>
                </c:pt>
                <c:pt idx="631">
                  <c:v>277</c:v>
                </c:pt>
                <c:pt idx="632">
                  <c:v>277</c:v>
                </c:pt>
                <c:pt idx="633">
                  <c:v>277</c:v>
                </c:pt>
                <c:pt idx="634">
                  <c:v>277</c:v>
                </c:pt>
                <c:pt idx="635">
                  <c:v>277</c:v>
                </c:pt>
                <c:pt idx="636">
                  <c:v>277</c:v>
                </c:pt>
                <c:pt idx="637">
                  <c:v>277</c:v>
                </c:pt>
                <c:pt idx="638">
                  <c:v>277</c:v>
                </c:pt>
                <c:pt idx="639">
                  <c:v>280</c:v>
                </c:pt>
                <c:pt idx="640">
                  <c:v>277</c:v>
                </c:pt>
                <c:pt idx="641">
                  <c:v>277</c:v>
                </c:pt>
                <c:pt idx="642">
                  <c:v>277</c:v>
                </c:pt>
                <c:pt idx="643">
                  <c:v>277</c:v>
                </c:pt>
                <c:pt idx="644">
                  <c:v>277</c:v>
                </c:pt>
                <c:pt idx="645">
                  <c:v>277</c:v>
                </c:pt>
                <c:pt idx="646">
                  <c:v>275</c:v>
                </c:pt>
                <c:pt idx="647">
                  <c:v>276</c:v>
                </c:pt>
                <c:pt idx="648">
                  <c:v>276</c:v>
                </c:pt>
                <c:pt idx="649">
                  <c:v>276</c:v>
                </c:pt>
                <c:pt idx="650">
                  <c:v>274</c:v>
                </c:pt>
                <c:pt idx="651">
                  <c:v>274</c:v>
                </c:pt>
                <c:pt idx="652">
                  <c:v>275</c:v>
                </c:pt>
                <c:pt idx="653">
                  <c:v>275</c:v>
                </c:pt>
                <c:pt idx="654">
                  <c:v>275</c:v>
                </c:pt>
                <c:pt idx="655">
                  <c:v>274</c:v>
                </c:pt>
                <c:pt idx="656">
                  <c:v>273</c:v>
                </c:pt>
                <c:pt idx="657">
                  <c:v>273</c:v>
                </c:pt>
                <c:pt idx="658">
                  <c:v>273</c:v>
                </c:pt>
                <c:pt idx="659">
                  <c:v>272</c:v>
                </c:pt>
                <c:pt idx="660">
                  <c:v>272</c:v>
                </c:pt>
                <c:pt idx="661">
                  <c:v>272</c:v>
                </c:pt>
                <c:pt idx="662">
                  <c:v>270</c:v>
                </c:pt>
                <c:pt idx="663">
                  <c:v>270</c:v>
                </c:pt>
                <c:pt idx="664">
                  <c:v>270</c:v>
                </c:pt>
                <c:pt idx="665">
                  <c:v>270</c:v>
                </c:pt>
                <c:pt idx="666">
                  <c:v>270</c:v>
                </c:pt>
                <c:pt idx="667">
                  <c:v>270</c:v>
                </c:pt>
                <c:pt idx="668">
                  <c:v>270</c:v>
                </c:pt>
                <c:pt idx="669">
                  <c:v>270</c:v>
                </c:pt>
                <c:pt idx="670">
                  <c:v>270</c:v>
                </c:pt>
                <c:pt idx="671">
                  <c:v>270</c:v>
                </c:pt>
                <c:pt idx="672">
                  <c:v>270</c:v>
                </c:pt>
                <c:pt idx="673">
                  <c:v>270</c:v>
                </c:pt>
                <c:pt idx="674">
                  <c:v>270</c:v>
                </c:pt>
                <c:pt idx="675">
                  <c:v>270</c:v>
                </c:pt>
                <c:pt idx="676">
                  <c:v>270</c:v>
                </c:pt>
                <c:pt idx="677">
                  <c:v>270</c:v>
                </c:pt>
                <c:pt idx="678">
                  <c:v>270</c:v>
                </c:pt>
                <c:pt idx="679">
                  <c:v>270</c:v>
                </c:pt>
                <c:pt idx="680">
                  <c:v>270</c:v>
                </c:pt>
                <c:pt idx="681">
                  <c:v>270</c:v>
                </c:pt>
                <c:pt idx="682">
                  <c:v>270</c:v>
                </c:pt>
                <c:pt idx="683">
                  <c:v>270</c:v>
                </c:pt>
                <c:pt idx="684">
                  <c:v>268</c:v>
                </c:pt>
                <c:pt idx="685">
                  <c:v>268</c:v>
                </c:pt>
                <c:pt idx="686">
                  <c:v>268</c:v>
                </c:pt>
                <c:pt idx="687">
                  <c:v>268</c:v>
                </c:pt>
                <c:pt idx="688">
                  <c:v>268</c:v>
                </c:pt>
                <c:pt idx="689">
                  <c:v>268</c:v>
                </c:pt>
                <c:pt idx="690">
                  <c:v>279</c:v>
                </c:pt>
                <c:pt idx="691">
                  <c:v>279</c:v>
                </c:pt>
                <c:pt idx="692">
                  <c:v>279</c:v>
                </c:pt>
                <c:pt idx="693">
                  <c:v>279</c:v>
                </c:pt>
                <c:pt idx="694">
                  <c:v>279</c:v>
                </c:pt>
                <c:pt idx="695">
                  <c:v>279</c:v>
                </c:pt>
                <c:pt idx="696">
                  <c:v>279</c:v>
                </c:pt>
                <c:pt idx="697">
                  <c:v>279</c:v>
                </c:pt>
                <c:pt idx="698">
                  <c:v>266</c:v>
                </c:pt>
                <c:pt idx="699">
                  <c:v>267</c:v>
                </c:pt>
                <c:pt idx="700">
                  <c:v>267</c:v>
                </c:pt>
                <c:pt idx="701">
                  <c:v>267</c:v>
                </c:pt>
                <c:pt idx="702">
                  <c:v>267</c:v>
                </c:pt>
                <c:pt idx="703">
                  <c:v>260</c:v>
                </c:pt>
                <c:pt idx="704">
                  <c:v>260</c:v>
                </c:pt>
                <c:pt idx="705">
                  <c:v>260</c:v>
                </c:pt>
                <c:pt idx="706">
                  <c:v>260</c:v>
                </c:pt>
                <c:pt idx="707">
                  <c:v>260</c:v>
                </c:pt>
                <c:pt idx="708">
                  <c:v>265</c:v>
                </c:pt>
                <c:pt idx="709">
                  <c:v>268</c:v>
                </c:pt>
                <c:pt idx="710">
                  <c:v>265</c:v>
                </c:pt>
                <c:pt idx="711">
                  <c:v>265</c:v>
                </c:pt>
                <c:pt idx="712">
                  <c:v>265</c:v>
                </c:pt>
                <c:pt idx="713">
                  <c:v>265</c:v>
                </c:pt>
                <c:pt idx="714">
                  <c:v>265</c:v>
                </c:pt>
                <c:pt idx="715">
                  <c:v>265</c:v>
                </c:pt>
                <c:pt idx="716">
                  <c:v>265</c:v>
                </c:pt>
                <c:pt idx="717">
                  <c:v>250</c:v>
                </c:pt>
                <c:pt idx="718">
                  <c:v>250</c:v>
                </c:pt>
                <c:pt idx="719">
                  <c:v>250</c:v>
                </c:pt>
                <c:pt idx="720">
                  <c:v>255</c:v>
                </c:pt>
                <c:pt idx="721">
                  <c:v>255</c:v>
                </c:pt>
                <c:pt idx="722">
                  <c:v>255</c:v>
                </c:pt>
                <c:pt idx="723">
                  <c:v>255</c:v>
                </c:pt>
                <c:pt idx="724">
                  <c:v>255</c:v>
                </c:pt>
                <c:pt idx="725">
                  <c:v>255</c:v>
                </c:pt>
                <c:pt idx="726">
                  <c:v>265</c:v>
                </c:pt>
                <c:pt idx="727">
                  <c:v>265</c:v>
                </c:pt>
                <c:pt idx="728">
                  <c:v>265</c:v>
                </c:pt>
                <c:pt idx="729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32-4753-9C91-0C5977E36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9748536"/>
        <c:axId val="709746896"/>
      </c:lineChart>
      <c:dateAx>
        <c:axId val="7097485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746896"/>
        <c:crosses val="autoZero"/>
        <c:auto val="1"/>
        <c:lblOffset val="100"/>
        <c:baseTimeUnit val="days"/>
      </c:dateAx>
      <c:valAx>
        <c:axId val="709746896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,###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748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DAVIVIENDA!$E$1</c:f>
              <c:strCache>
                <c:ptCount val="1"/>
                <c:pt idx="0">
                  <c:v>Precio Cierre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DAVIVIENDA!$B$247:$B$976</c:f>
              <c:numCache>
                <c:formatCode>m/d/yyyy</c:formatCode>
                <c:ptCount val="730"/>
                <c:pt idx="0">
                  <c:v>42737</c:v>
                </c:pt>
                <c:pt idx="1">
                  <c:v>42738</c:v>
                </c:pt>
                <c:pt idx="2">
                  <c:v>42739</c:v>
                </c:pt>
                <c:pt idx="3">
                  <c:v>42740</c:v>
                </c:pt>
                <c:pt idx="4">
                  <c:v>42741</c:v>
                </c:pt>
                <c:pt idx="5">
                  <c:v>42745</c:v>
                </c:pt>
                <c:pt idx="6">
                  <c:v>42746</c:v>
                </c:pt>
                <c:pt idx="7">
                  <c:v>42747</c:v>
                </c:pt>
                <c:pt idx="8">
                  <c:v>42748</c:v>
                </c:pt>
                <c:pt idx="9">
                  <c:v>42751</c:v>
                </c:pt>
                <c:pt idx="10">
                  <c:v>42752</c:v>
                </c:pt>
                <c:pt idx="11">
                  <c:v>42753</c:v>
                </c:pt>
                <c:pt idx="12">
                  <c:v>42754</c:v>
                </c:pt>
                <c:pt idx="13">
                  <c:v>42755</c:v>
                </c:pt>
                <c:pt idx="14">
                  <c:v>42758</c:v>
                </c:pt>
                <c:pt idx="15">
                  <c:v>42759</c:v>
                </c:pt>
                <c:pt idx="16">
                  <c:v>42760</c:v>
                </c:pt>
                <c:pt idx="17">
                  <c:v>42761</c:v>
                </c:pt>
                <c:pt idx="18">
                  <c:v>42762</c:v>
                </c:pt>
                <c:pt idx="19">
                  <c:v>42765</c:v>
                </c:pt>
                <c:pt idx="20">
                  <c:v>42766</c:v>
                </c:pt>
                <c:pt idx="21">
                  <c:v>42767</c:v>
                </c:pt>
                <c:pt idx="22">
                  <c:v>42768</c:v>
                </c:pt>
                <c:pt idx="23">
                  <c:v>42769</c:v>
                </c:pt>
                <c:pt idx="24">
                  <c:v>42772</c:v>
                </c:pt>
                <c:pt idx="25">
                  <c:v>42773</c:v>
                </c:pt>
                <c:pt idx="26">
                  <c:v>42774</c:v>
                </c:pt>
                <c:pt idx="27">
                  <c:v>42775</c:v>
                </c:pt>
                <c:pt idx="28">
                  <c:v>42776</c:v>
                </c:pt>
                <c:pt idx="29">
                  <c:v>42779</c:v>
                </c:pt>
                <c:pt idx="30">
                  <c:v>42780</c:v>
                </c:pt>
                <c:pt idx="31">
                  <c:v>42781</c:v>
                </c:pt>
                <c:pt idx="32">
                  <c:v>42782</c:v>
                </c:pt>
                <c:pt idx="33">
                  <c:v>42783</c:v>
                </c:pt>
                <c:pt idx="34">
                  <c:v>42786</c:v>
                </c:pt>
                <c:pt idx="35">
                  <c:v>42787</c:v>
                </c:pt>
                <c:pt idx="36">
                  <c:v>42788</c:v>
                </c:pt>
                <c:pt idx="37">
                  <c:v>42789</c:v>
                </c:pt>
                <c:pt idx="38">
                  <c:v>42790</c:v>
                </c:pt>
                <c:pt idx="39">
                  <c:v>42793</c:v>
                </c:pt>
                <c:pt idx="40">
                  <c:v>42794</c:v>
                </c:pt>
                <c:pt idx="41">
                  <c:v>42795</c:v>
                </c:pt>
                <c:pt idx="42">
                  <c:v>42796</c:v>
                </c:pt>
                <c:pt idx="43">
                  <c:v>42797</c:v>
                </c:pt>
                <c:pt idx="44">
                  <c:v>42800</c:v>
                </c:pt>
                <c:pt idx="45">
                  <c:v>42801</c:v>
                </c:pt>
                <c:pt idx="46">
                  <c:v>42802</c:v>
                </c:pt>
                <c:pt idx="47">
                  <c:v>42803</c:v>
                </c:pt>
                <c:pt idx="48">
                  <c:v>42804</c:v>
                </c:pt>
                <c:pt idx="49">
                  <c:v>42807</c:v>
                </c:pt>
                <c:pt idx="50">
                  <c:v>42808</c:v>
                </c:pt>
                <c:pt idx="51">
                  <c:v>42809</c:v>
                </c:pt>
                <c:pt idx="52">
                  <c:v>42810</c:v>
                </c:pt>
                <c:pt idx="53">
                  <c:v>42811</c:v>
                </c:pt>
                <c:pt idx="54">
                  <c:v>42815</c:v>
                </c:pt>
                <c:pt idx="55">
                  <c:v>42816</c:v>
                </c:pt>
                <c:pt idx="56">
                  <c:v>42817</c:v>
                </c:pt>
                <c:pt idx="57">
                  <c:v>42818</c:v>
                </c:pt>
                <c:pt idx="58">
                  <c:v>42821</c:v>
                </c:pt>
                <c:pt idx="59">
                  <c:v>42822</c:v>
                </c:pt>
                <c:pt idx="60">
                  <c:v>42823</c:v>
                </c:pt>
                <c:pt idx="61">
                  <c:v>42824</c:v>
                </c:pt>
                <c:pt idx="62">
                  <c:v>42825</c:v>
                </c:pt>
                <c:pt idx="63">
                  <c:v>42828</c:v>
                </c:pt>
                <c:pt idx="64">
                  <c:v>42829</c:v>
                </c:pt>
                <c:pt idx="65">
                  <c:v>42830</c:v>
                </c:pt>
                <c:pt idx="66">
                  <c:v>42831</c:v>
                </c:pt>
                <c:pt idx="67">
                  <c:v>42832</c:v>
                </c:pt>
                <c:pt idx="68">
                  <c:v>42835</c:v>
                </c:pt>
                <c:pt idx="69">
                  <c:v>42836</c:v>
                </c:pt>
                <c:pt idx="70">
                  <c:v>42837</c:v>
                </c:pt>
                <c:pt idx="71">
                  <c:v>42842</c:v>
                </c:pt>
                <c:pt idx="72">
                  <c:v>42843</c:v>
                </c:pt>
                <c:pt idx="73">
                  <c:v>42844</c:v>
                </c:pt>
                <c:pt idx="74">
                  <c:v>42845</c:v>
                </c:pt>
                <c:pt idx="75">
                  <c:v>42846</c:v>
                </c:pt>
                <c:pt idx="76">
                  <c:v>42849</c:v>
                </c:pt>
                <c:pt idx="77">
                  <c:v>42850</c:v>
                </c:pt>
                <c:pt idx="78">
                  <c:v>42851</c:v>
                </c:pt>
                <c:pt idx="79">
                  <c:v>42852</c:v>
                </c:pt>
                <c:pt idx="80">
                  <c:v>42853</c:v>
                </c:pt>
                <c:pt idx="81">
                  <c:v>42857</c:v>
                </c:pt>
                <c:pt idx="82">
                  <c:v>42858</c:v>
                </c:pt>
                <c:pt idx="83">
                  <c:v>42859</c:v>
                </c:pt>
                <c:pt idx="84">
                  <c:v>42860</c:v>
                </c:pt>
                <c:pt idx="85">
                  <c:v>42863</c:v>
                </c:pt>
                <c:pt idx="86">
                  <c:v>42864</c:v>
                </c:pt>
                <c:pt idx="87">
                  <c:v>42865</c:v>
                </c:pt>
                <c:pt idx="88">
                  <c:v>42866</c:v>
                </c:pt>
                <c:pt idx="89">
                  <c:v>42867</c:v>
                </c:pt>
                <c:pt idx="90">
                  <c:v>42870</c:v>
                </c:pt>
                <c:pt idx="91">
                  <c:v>42871</c:v>
                </c:pt>
                <c:pt idx="92">
                  <c:v>42872</c:v>
                </c:pt>
                <c:pt idx="93">
                  <c:v>42873</c:v>
                </c:pt>
                <c:pt idx="94">
                  <c:v>42874</c:v>
                </c:pt>
                <c:pt idx="95">
                  <c:v>42877</c:v>
                </c:pt>
                <c:pt idx="96">
                  <c:v>42878</c:v>
                </c:pt>
                <c:pt idx="97">
                  <c:v>42879</c:v>
                </c:pt>
                <c:pt idx="98">
                  <c:v>42880</c:v>
                </c:pt>
                <c:pt idx="99">
                  <c:v>42881</c:v>
                </c:pt>
                <c:pt idx="100">
                  <c:v>42885</c:v>
                </c:pt>
                <c:pt idx="101">
                  <c:v>42886</c:v>
                </c:pt>
                <c:pt idx="102">
                  <c:v>42887</c:v>
                </c:pt>
                <c:pt idx="103">
                  <c:v>42888</c:v>
                </c:pt>
                <c:pt idx="104">
                  <c:v>42891</c:v>
                </c:pt>
                <c:pt idx="105">
                  <c:v>42892</c:v>
                </c:pt>
                <c:pt idx="106">
                  <c:v>42893</c:v>
                </c:pt>
                <c:pt idx="107">
                  <c:v>42894</c:v>
                </c:pt>
                <c:pt idx="108">
                  <c:v>42895</c:v>
                </c:pt>
                <c:pt idx="109">
                  <c:v>42898</c:v>
                </c:pt>
                <c:pt idx="110">
                  <c:v>42899</c:v>
                </c:pt>
                <c:pt idx="111">
                  <c:v>42900</c:v>
                </c:pt>
                <c:pt idx="112">
                  <c:v>42901</c:v>
                </c:pt>
                <c:pt idx="113">
                  <c:v>42902</c:v>
                </c:pt>
                <c:pt idx="114">
                  <c:v>42906</c:v>
                </c:pt>
                <c:pt idx="115">
                  <c:v>42907</c:v>
                </c:pt>
                <c:pt idx="116">
                  <c:v>42908</c:v>
                </c:pt>
                <c:pt idx="117">
                  <c:v>42909</c:v>
                </c:pt>
                <c:pt idx="118">
                  <c:v>42913</c:v>
                </c:pt>
                <c:pt idx="119">
                  <c:v>42914</c:v>
                </c:pt>
                <c:pt idx="120">
                  <c:v>42915</c:v>
                </c:pt>
                <c:pt idx="121">
                  <c:v>42916</c:v>
                </c:pt>
                <c:pt idx="122">
                  <c:v>42920</c:v>
                </c:pt>
                <c:pt idx="123">
                  <c:v>42921</c:v>
                </c:pt>
                <c:pt idx="124">
                  <c:v>42922</c:v>
                </c:pt>
                <c:pt idx="125">
                  <c:v>42923</c:v>
                </c:pt>
                <c:pt idx="126">
                  <c:v>42926</c:v>
                </c:pt>
                <c:pt idx="127">
                  <c:v>42927</c:v>
                </c:pt>
                <c:pt idx="128">
                  <c:v>42928</c:v>
                </c:pt>
                <c:pt idx="129">
                  <c:v>42929</c:v>
                </c:pt>
                <c:pt idx="130">
                  <c:v>42930</c:v>
                </c:pt>
                <c:pt idx="131">
                  <c:v>42933</c:v>
                </c:pt>
                <c:pt idx="132">
                  <c:v>42934</c:v>
                </c:pt>
                <c:pt idx="133">
                  <c:v>42935</c:v>
                </c:pt>
                <c:pt idx="134">
                  <c:v>42937</c:v>
                </c:pt>
                <c:pt idx="135">
                  <c:v>42940</c:v>
                </c:pt>
                <c:pt idx="136">
                  <c:v>42941</c:v>
                </c:pt>
                <c:pt idx="137">
                  <c:v>42942</c:v>
                </c:pt>
                <c:pt idx="138">
                  <c:v>42943</c:v>
                </c:pt>
                <c:pt idx="139">
                  <c:v>42944</c:v>
                </c:pt>
                <c:pt idx="140">
                  <c:v>42947</c:v>
                </c:pt>
                <c:pt idx="141">
                  <c:v>42948</c:v>
                </c:pt>
                <c:pt idx="142">
                  <c:v>42949</c:v>
                </c:pt>
                <c:pt idx="143">
                  <c:v>42950</c:v>
                </c:pt>
                <c:pt idx="144">
                  <c:v>42951</c:v>
                </c:pt>
                <c:pt idx="145">
                  <c:v>42955</c:v>
                </c:pt>
                <c:pt idx="146">
                  <c:v>42956</c:v>
                </c:pt>
                <c:pt idx="147">
                  <c:v>42957</c:v>
                </c:pt>
                <c:pt idx="148">
                  <c:v>42958</c:v>
                </c:pt>
                <c:pt idx="149">
                  <c:v>42961</c:v>
                </c:pt>
                <c:pt idx="150">
                  <c:v>42962</c:v>
                </c:pt>
                <c:pt idx="151">
                  <c:v>42963</c:v>
                </c:pt>
                <c:pt idx="152">
                  <c:v>42964</c:v>
                </c:pt>
                <c:pt idx="153">
                  <c:v>42965</c:v>
                </c:pt>
                <c:pt idx="154">
                  <c:v>42969</c:v>
                </c:pt>
                <c:pt idx="155">
                  <c:v>42970</c:v>
                </c:pt>
                <c:pt idx="156">
                  <c:v>42971</c:v>
                </c:pt>
                <c:pt idx="157">
                  <c:v>42972</c:v>
                </c:pt>
                <c:pt idx="158">
                  <c:v>42975</c:v>
                </c:pt>
                <c:pt idx="159">
                  <c:v>42976</c:v>
                </c:pt>
                <c:pt idx="160">
                  <c:v>42977</c:v>
                </c:pt>
                <c:pt idx="161">
                  <c:v>42978</c:v>
                </c:pt>
                <c:pt idx="162">
                  <c:v>42979</c:v>
                </c:pt>
                <c:pt idx="163">
                  <c:v>42982</c:v>
                </c:pt>
                <c:pt idx="164">
                  <c:v>42983</c:v>
                </c:pt>
                <c:pt idx="165">
                  <c:v>42984</c:v>
                </c:pt>
                <c:pt idx="166">
                  <c:v>42985</c:v>
                </c:pt>
                <c:pt idx="167">
                  <c:v>42986</c:v>
                </c:pt>
                <c:pt idx="168">
                  <c:v>42989</c:v>
                </c:pt>
                <c:pt idx="169">
                  <c:v>42990</c:v>
                </c:pt>
                <c:pt idx="170">
                  <c:v>42991</c:v>
                </c:pt>
                <c:pt idx="171">
                  <c:v>42992</c:v>
                </c:pt>
                <c:pt idx="172">
                  <c:v>42993</c:v>
                </c:pt>
                <c:pt idx="173">
                  <c:v>42996</c:v>
                </c:pt>
                <c:pt idx="174">
                  <c:v>42997</c:v>
                </c:pt>
                <c:pt idx="175">
                  <c:v>42998</c:v>
                </c:pt>
                <c:pt idx="176">
                  <c:v>42999</c:v>
                </c:pt>
                <c:pt idx="177">
                  <c:v>43000</c:v>
                </c:pt>
                <c:pt idx="178">
                  <c:v>43003</c:v>
                </c:pt>
                <c:pt idx="179">
                  <c:v>43004</c:v>
                </c:pt>
                <c:pt idx="180">
                  <c:v>43005</c:v>
                </c:pt>
                <c:pt idx="181">
                  <c:v>43006</c:v>
                </c:pt>
                <c:pt idx="182">
                  <c:v>43007</c:v>
                </c:pt>
                <c:pt idx="183">
                  <c:v>43010</c:v>
                </c:pt>
                <c:pt idx="184">
                  <c:v>43011</c:v>
                </c:pt>
                <c:pt idx="185">
                  <c:v>43012</c:v>
                </c:pt>
                <c:pt idx="186">
                  <c:v>43013</c:v>
                </c:pt>
                <c:pt idx="187">
                  <c:v>43014</c:v>
                </c:pt>
                <c:pt idx="188">
                  <c:v>43017</c:v>
                </c:pt>
                <c:pt idx="189">
                  <c:v>43018</c:v>
                </c:pt>
                <c:pt idx="190">
                  <c:v>43019</c:v>
                </c:pt>
                <c:pt idx="191">
                  <c:v>43020</c:v>
                </c:pt>
                <c:pt idx="192">
                  <c:v>43021</c:v>
                </c:pt>
                <c:pt idx="193">
                  <c:v>43025</c:v>
                </c:pt>
                <c:pt idx="194">
                  <c:v>43026</c:v>
                </c:pt>
                <c:pt idx="195">
                  <c:v>43027</c:v>
                </c:pt>
                <c:pt idx="196">
                  <c:v>43028</c:v>
                </c:pt>
                <c:pt idx="197">
                  <c:v>43031</c:v>
                </c:pt>
                <c:pt idx="198">
                  <c:v>43032</c:v>
                </c:pt>
                <c:pt idx="199">
                  <c:v>43033</c:v>
                </c:pt>
                <c:pt idx="200">
                  <c:v>43034</c:v>
                </c:pt>
                <c:pt idx="201">
                  <c:v>43035</c:v>
                </c:pt>
                <c:pt idx="202">
                  <c:v>43038</c:v>
                </c:pt>
                <c:pt idx="203">
                  <c:v>43039</c:v>
                </c:pt>
                <c:pt idx="204">
                  <c:v>43040</c:v>
                </c:pt>
                <c:pt idx="205">
                  <c:v>43041</c:v>
                </c:pt>
                <c:pt idx="206">
                  <c:v>43042</c:v>
                </c:pt>
                <c:pt idx="207">
                  <c:v>43046</c:v>
                </c:pt>
                <c:pt idx="208">
                  <c:v>43047</c:v>
                </c:pt>
                <c:pt idx="209">
                  <c:v>43048</c:v>
                </c:pt>
                <c:pt idx="210">
                  <c:v>43049</c:v>
                </c:pt>
                <c:pt idx="211">
                  <c:v>43053</c:v>
                </c:pt>
                <c:pt idx="212">
                  <c:v>43054</c:v>
                </c:pt>
                <c:pt idx="213">
                  <c:v>43055</c:v>
                </c:pt>
                <c:pt idx="214">
                  <c:v>43056</c:v>
                </c:pt>
                <c:pt idx="215">
                  <c:v>43059</c:v>
                </c:pt>
                <c:pt idx="216">
                  <c:v>43060</c:v>
                </c:pt>
                <c:pt idx="217">
                  <c:v>43061</c:v>
                </c:pt>
                <c:pt idx="218">
                  <c:v>43062</c:v>
                </c:pt>
                <c:pt idx="219">
                  <c:v>43063</c:v>
                </c:pt>
                <c:pt idx="220">
                  <c:v>43066</c:v>
                </c:pt>
                <c:pt idx="221">
                  <c:v>43067</c:v>
                </c:pt>
                <c:pt idx="222">
                  <c:v>43068</c:v>
                </c:pt>
                <c:pt idx="223">
                  <c:v>43069</c:v>
                </c:pt>
                <c:pt idx="224">
                  <c:v>43070</c:v>
                </c:pt>
                <c:pt idx="225">
                  <c:v>43073</c:v>
                </c:pt>
                <c:pt idx="226">
                  <c:v>43074</c:v>
                </c:pt>
                <c:pt idx="227">
                  <c:v>43075</c:v>
                </c:pt>
                <c:pt idx="228">
                  <c:v>43076</c:v>
                </c:pt>
                <c:pt idx="229">
                  <c:v>43080</c:v>
                </c:pt>
                <c:pt idx="230">
                  <c:v>43081</c:v>
                </c:pt>
                <c:pt idx="231">
                  <c:v>43082</c:v>
                </c:pt>
                <c:pt idx="232">
                  <c:v>43083</c:v>
                </c:pt>
                <c:pt idx="233">
                  <c:v>43084</c:v>
                </c:pt>
                <c:pt idx="234">
                  <c:v>43087</c:v>
                </c:pt>
                <c:pt idx="235">
                  <c:v>43088</c:v>
                </c:pt>
                <c:pt idx="236">
                  <c:v>43089</c:v>
                </c:pt>
                <c:pt idx="237">
                  <c:v>43090</c:v>
                </c:pt>
                <c:pt idx="238">
                  <c:v>43091</c:v>
                </c:pt>
                <c:pt idx="239">
                  <c:v>43095</c:v>
                </c:pt>
                <c:pt idx="240">
                  <c:v>43096</c:v>
                </c:pt>
                <c:pt idx="241">
                  <c:v>43097</c:v>
                </c:pt>
                <c:pt idx="242">
                  <c:v>43102</c:v>
                </c:pt>
                <c:pt idx="243">
                  <c:v>43103</c:v>
                </c:pt>
                <c:pt idx="244">
                  <c:v>43104</c:v>
                </c:pt>
                <c:pt idx="245">
                  <c:v>43105</c:v>
                </c:pt>
                <c:pt idx="246">
                  <c:v>43109</c:v>
                </c:pt>
                <c:pt idx="247">
                  <c:v>43110</c:v>
                </c:pt>
                <c:pt idx="248">
                  <c:v>43111</c:v>
                </c:pt>
                <c:pt idx="249">
                  <c:v>43112</c:v>
                </c:pt>
                <c:pt idx="250">
                  <c:v>43115</c:v>
                </c:pt>
                <c:pt idx="251">
                  <c:v>43116</c:v>
                </c:pt>
                <c:pt idx="252">
                  <c:v>43117</c:v>
                </c:pt>
                <c:pt idx="253">
                  <c:v>43118</c:v>
                </c:pt>
                <c:pt idx="254">
                  <c:v>43119</c:v>
                </c:pt>
                <c:pt idx="255">
                  <c:v>43122</c:v>
                </c:pt>
                <c:pt idx="256">
                  <c:v>43123</c:v>
                </c:pt>
                <c:pt idx="257">
                  <c:v>43124</c:v>
                </c:pt>
                <c:pt idx="258">
                  <c:v>43125</c:v>
                </c:pt>
                <c:pt idx="259">
                  <c:v>43126</c:v>
                </c:pt>
                <c:pt idx="260">
                  <c:v>43129</c:v>
                </c:pt>
                <c:pt idx="261">
                  <c:v>43130</c:v>
                </c:pt>
                <c:pt idx="262">
                  <c:v>43131</c:v>
                </c:pt>
                <c:pt idx="263">
                  <c:v>43132</c:v>
                </c:pt>
                <c:pt idx="264">
                  <c:v>43133</c:v>
                </c:pt>
                <c:pt idx="265">
                  <c:v>43136</c:v>
                </c:pt>
                <c:pt idx="266">
                  <c:v>43137</c:v>
                </c:pt>
                <c:pt idx="267">
                  <c:v>43138</c:v>
                </c:pt>
                <c:pt idx="268">
                  <c:v>43139</c:v>
                </c:pt>
                <c:pt idx="269">
                  <c:v>43140</c:v>
                </c:pt>
                <c:pt idx="270">
                  <c:v>43143</c:v>
                </c:pt>
                <c:pt idx="271">
                  <c:v>43144</c:v>
                </c:pt>
                <c:pt idx="272">
                  <c:v>43145</c:v>
                </c:pt>
                <c:pt idx="273">
                  <c:v>43146</c:v>
                </c:pt>
                <c:pt idx="274">
                  <c:v>43147</c:v>
                </c:pt>
                <c:pt idx="275">
                  <c:v>43150</c:v>
                </c:pt>
                <c:pt idx="276">
                  <c:v>43151</c:v>
                </c:pt>
                <c:pt idx="277">
                  <c:v>43152</c:v>
                </c:pt>
                <c:pt idx="278">
                  <c:v>43153</c:v>
                </c:pt>
                <c:pt idx="279">
                  <c:v>43154</c:v>
                </c:pt>
                <c:pt idx="280">
                  <c:v>43157</c:v>
                </c:pt>
                <c:pt idx="281">
                  <c:v>43158</c:v>
                </c:pt>
                <c:pt idx="282">
                  <c:v>43159</c:v>
                </c:pt>
                <c:pt idx="283">
                  <c:v>43160</c:v>
                </c:pt>
                <c:pt idx="284">
                  <c:v>43161</c:v>
                </c:pt>
                <c:pt idx="285">
                  <c:v>43164</c:v>
                </c:pt>
                <c:pt idx="286">
                  <c:v>43165</c:v>
                </c:pt>
                <c:pt idx="287">
                  <c:v>43166</c:v>
                </c:pt>
                <c:pt idx="288">
                  <c:v>43167</c:v>
                </c:pt>
                <c:pt idx="289">
                  <c:v>43168</c:v>
                </c:pt>
                <c:pt idx="290">
                  <c:v>43171</c:v>
                </c:pt>
                <c:pt idx="291">
                  <c:v>43172</c:v>
                </c:pt>
                <c:pt idx="292">
                  <c:v>43173</c:v>
                </c:pt>
                <c:pt idx="293">
                  <c:v>43174</c:v>
                </c:pt>
                <c:pt idx="294">
                  <c:v>43175</c:v>
                </c:pt>
                <c:pt idx="295">
                  <c:v>43179</c:v>
                </c:pt>
                <c:pt idx="296">
                  <c:v>43180</c:v>
                </c:pt>
                <c:pt idx="297">
                  <c:v>43181</c:v>
                </c:pt>
                <c:pt idx="298">
                  <c:v>43182</c:v>
                </c:pt>
                <c:pt idx="299">
                  <c:v>43185</c:v>
                </c:pt>
                <c:pt idx="300">
                  <c:v>43186</c:v>
                </c:pt>
                <c:pt idx="301">
                  <c:v>43187</c:v>
                </c:pt>
                <c:pt idx="302">
                  <c:v>43192</c:v>
                </c:pt>
                <c:pt idx="303">
                  <c:v>43193</c:v>
                </c:pt>
                <c:pt idx="304">
                  <c:v>43194</c:v>
                </c:pt>
                <c:pt idx="305">
                  <c:v>43195</c:v>
                </c:pt>
                <c:pt idx="306">
                  <c:v>43196</c:v>
                </c:pt>
                <c:pt idx="307">
                  <c:v>43199</c:v>
                </c:pt>
                <c:pt idx="308">
                  <c:v>43200</c:v>
                </c:pt>
                <c:pt idx="309">
                  <c:v>43201</c:v>
                </c:pt>
                <c:pt idx="310">
                  <c:v>43202</c:v>
                </c:pt>
                <c:pt idx="311">
                  <c:v>43203</c:v>
                </c:pt>
                <c:pt idx="312">
                  <c:v>43206</c:v>
                </c:pt>
                <c:pt idx="313">
                  <c:v>43207</c:v>
                </c:pt>
                <c:pt idx="314">
                  <c:v>43208</c:v>
                </c:pt>
                <c:pt idx="315">
                  <c:v>43209</c:v>
                </c:pt>
                <c:pt idx="316">
                  <c:v>43210</c:v>
                </c:pt>
                <c:pt idx="317">
                  <c:v>43213</c:v>
                </c:pt>
                <c:pt idx="318">
                  <c:v>43214</c:v>
                </c:pt>
                <c:pt idx="319">
                  <c:v>43215</c:v>
                </c:pt>
                <c:pt idx="320">
                  <c:v>43216</c:v>
                </c:pt>
                <c:pt idx="321">
                  <c:v>43217</c:v>
                </c:pt>
                <c:pt idx="322">
                  <c:v>43220</c:v>
                </c:pt>
                <c:pt idx="323">
                  <c:v>43222</c:v>
                </c:pt>
                <c:pt idx="324">
                  <c:v>43223</c:v>
                </c:pt>
                <c:pt idx="325">
                  <c:v>43224</c:v>
                </c:pt>
                <c:pt idx="326">
                  <c:v>43227</c:v>
                </c:pt>
                <c:pt idx="327">
                  <c:v>43228</c:v>
                </c:pt>
                <c:pt idx="328">
                  <c:v>43229</c:v>
                </c:pt>
                <c:pt idx="329">
                  <c:v>43230</c:v>
                </c:pt>
                <c:pt idx="330">
                  <c:v>43231</c:v>
                </c:pt>
                <c:pt idx="331">
                  <c:v>43235</c:v>
                </c:pt>
                <c:pt idx="332">
                  <c:v>43236</c:v>
                </c:pt>
                <c:pt idx="333">
                  <c:v>43237</c:v>
                </c:pt>
                <c:pt idx="334">
                  <c:v>43238</c:v>
                </c:pt>
                <c:pt idx="335">
                  <c:v>43241</c:v>
                </c:pt>
                <c:pt idx="336">
                  <c:v>43242</c:v>
                </c:pt>
                <c:pt idx="337">
                  <c:v>43243</c:v>
                </c:pt>
                <c:pt idx="338">
                  <c:v>43244</c:v>
                </c:pt>
                <c:pt idx="339">
                  <c:v>43245</c:v>
                </c:pt>
                <c:pt idx="340">
                  <c:v>43248</c:v>
                </c:pt>
                <c:pt idx="341">
                  <c:v>43249</c:v>
                </c:pt>
                <c:pt idx="342">
                  <c:v>43250</c:v>
                </c:pt>
                <c:pt idx="343">
                  <c:v>43251</c:v>
                </c:pt>
                <c:pt idx="344">
                  <c:v>43252</c:v>
                </c:pt>
                <c:pt idx="345">
                  <c:v>43256</c:v>
                </c:pt>
                <c:pt idx="346">
                  <c:v>43257</c:v>
                </c:pt>
                <c:pt idx="347">
                  <c:v>43258</c:v>
                </c:pt>
                <c:pt idx="348">
                  <c:v>43259</c:v>
                </c:pt>
                <c:pt idx="349">
                  <c:v>43263</c:v>
                </c:pt>
                <c:pt idx="350">
                  <c:v>43264</c:v>
                </c:pt>
                <c:pt idx="351">
                  <c:v>43265</c:v>
                </c:pt>
                <c:pt idx="352">
                  <c:v>43266</c:v>
                </c:pt>
                <c:pt idx="353">
                  <c:v>43269</c:v>
                </c:pt>
                <c:pt idx="354">
                  <c:v>43270</c:v>
                </c:pt>
                <c:pt idx="355">
                  <c:v>43271</c:v>
                </c:pt>
                <c:pt idx="356">
                  <c:v>43272</c:v>
                </c:pt>
                <c:pt idx="357">
                  <c:v>43273</c:v>
                </c:pt>
                <c:pt idx="358">
                  <c:v>43276</c:v>
                </c:pt>
                <c:pt idx="359">
                  <c:v>43277</c:v>
                </c:pt>
                <c:pt idx="360">
                  <c:v>43278</c:v>
                </c:pt>
                <c:pt idx="361">
                  <c:v>43279</c:v>
                </c:pt>
                <c:pt idx="362">
                  <c:v>43280</c:v>
                </c:pt>
                <c:pt idx="363">
                  <c:v>43284</c:v>
                </c:pt>
                <c:pt idx="364">
                  <c:v>43285</c:v>
                </c:pt>
                <c:pt idx="365">
                  <c:v>43286</c:v>
                </c:pt>
                <c:pt idx="366">
                  <c:v>43287</c:v>
                </c:pt>
                <c:pt idx="367">
                  <c:v>43290</c:v>
                </c:pt>
                <c:pt idx="368">
                  <c:v>43291</c:v>
                </c:pt>
                <c:pt idx="369">
                  <c:v>43292</c:v>
                </c:pt>
                <c:pt idx="370">
                  <c:v>43293</c:v>
                </c:pt>
                <c:pt idx="371">
                  <c:v>43294</c:v>
                </c:pt>
                <c:pt idx="372">
                  <c:v>43297</c:v>
                </c:pt>
                <c:pt idx="373">
                  <c:v>43298</c:v>
                </c:pt>
                <c:pt idx="374">
                  <c:v>43299</c:v>
                </c:pt>
                <c:pt idx="375">
                  <c:v>43300</c:v>
                </c:pt>
                <c:pt idx="376">
                  <c:v>43304</c:v>
                </c:pt>
                <c:pt idx="377">
                  <c:v>43305</c:v>
                </c:pt>
                <c:pt idx="378">
                  <c:v>43306</c:v>
                </c:pt>
                <c:pt idx="379">
                  <c:v>43307</c:v>
                </c:pt>
                <c:pt idx="380">
                  <c:v>43308</c:v>
                </c:pt>
                <c:pt idx="381">
                  <c:v>43311</c:v>
                </c:pt>
                <c:pt idx="382">
                  <c:v>43312</c:v>
                </c:pt>
                <c:pt idx="383">
                  <c:v>43313</c:v>
                </c:pt>
                <c:pt idx="384">
                  <c:v>43314</c:v>
                </c:pt>
                <c:pt idx="385">
                  <c:v>43315</c:v>
                </c:pt>
                <c:pt idx="386">
                  <c:v>43318</c:v>
                </c:pt>
                <c:pt idx="387">
                  <c:v>43320</c:v>
                </c:pt>
                <c:pt idx="388">
                  <c:v>43321</c:v>
                </c:pt>
                <c:pt idx="389">
                  <c:v>43322</c:v>
                </c:pt>
                <c:pt idx="390">
                  <c:v>43325</c:v>
                </c:pt>
                <c:pt idx="391">
                  <c:v>43326</c:v>
                </c:pt>
                <c:pt idx="392">
                  <c:v>43327</c:v>
                </c:pt>
                <c:pt idx="393">
                  <c:v>43328</c:v>
                </c:pt>
                <c:pt idx="394">
                  <c:v>43329</c:v>
                </c:pt>
                <c:pt idx="395">
                  <c:v>43333</c:v>
                </c:pt>
                <c:pt idx="396">
                  <c:v>43334</c:v>
                </c:pt>
                <c:pt idx="397">
                  <c:v>43335</c:v>
                </c:pt>
                <c:pt idx="398">
                  <c:v>43336</c:v>
                </c:pt>
                <c:pt idx="399">
                  <c:v>43339</c:v>
                </c:pt>
                <c:pt idx="400">
                  <c:v>43340</c:v>
                </c:pt>
                <c:pt idx="401">
                  <c:v>43341</c:v>
                </c:pt>
                <c:pt idx="402">
                  <c:v>43342</c:v>
                </c:pt>
                <c:pt idx="403">
                  <c:v>43343</c:v>
                </c:pt>
                <c:pt idx="404">
                  <c:v>43346</c:v>
                </c:pt>
                <c:pt idx="405">
                  <c:v>43347</c:v>
                </c:pt>
                <c:pt idx="406">
                  <c:v>43348</c:v>
                </c:pt>
                <c:pt idx="407">
                  <c:v>43349</c:v>
                </c:pt>
                <c:pt idx="408">
                  <c:v>43350</c:v>
                </c:pt>
                <c:pt idx="409">
                  <c:v>43353</c:v>
                </c:pt>
                <c:pt idx="410">
                  <c:v>43354</c:v>
                </c:pt>
                <c:pt idx="411">
                  <c:v>43355</c:v>
                </c:pt>
                <c:pt idx="412">
                  <c:v>43356</c:v>
                </c:pt>
                <c:pt idx="413">
                  <c:v>43357</c:v>
                </c:pt>
                <c:pt idx="414">
                  <c:v>43360</c:v>
                </c:pt>
                <c:pt idx="415">
                  <c:v>43361</c:v>
                </c:pt>
                <c:pt idx="416">
                  <c:v>43362</c:v>
                </c:pt>
                <c:pt idx="417">
                  <c:v>43363</c:v>
                </c:pt>
                <c:pt idx="418">
                  <c:v>43364</c:v>
                </c:pt>
                <c:pt idx="419">
                  <c:v>43367</c:v>
                </c:pt>
                <c:pt idx="420">
                  <c:v>43368</c:v>
                </c:pt>
                <c:pt idx="421">
                  <c:v>43369</c:v>
                </c:pt>
                <c:pt idx="422">
                  <c:v>43370</c:v>
                </c:pt>
                <c:pt idx="423">
                  <c:v>43371</c:v>
                </c:pt>
                <c:pt idx="424">
                  <c:v>43374</c:v>
                </c:pt>
                <c:pt idx="425">
                  <c:v>43375</c:v>
                </c:pt>
                <c:pt idx="426">
                  <c:v>43376</c:v>
                </c:pt>
                <c:pt idx="427">
                  <c:v>43377</c:v>
                </c:pt>
                <c:pt idx="428">
                  <c:v>43378</c:v>
                </c:pt>
                <c:pt idx="429">
                  <c:v>43381</c:v>
                </c:pt>
                <c:pt idx="430">
                  <c:v>43382</c:v>
                </c:pt>
                <c:pt idx="431">
                  <c:v>43383</c:v>
                </c:pt>
                <c:pt idx="432">
                  <c:v>43384</c:v>
                </c:pt>
                <c:pt idx="433">
                  <c:v>43385</c:v>
                </c:pt>
                <c:pt idx="434">
                  <c:v>43389</c:v>
                </c:pt>
                <c:pt idx="435">
                  <c:v>43390</c:v>
                </c:pt>
                <c:pt idx="436">
                  <c:v>43391</c:v>
                </c:pt>
                <c:pt idx="437">
                  <c:v>43392</c:v>
                </c:pt>
                <c:pt idx="438">
                  <c:v>43395</c:v>
                </c:pt>
                <c:pt idx="439">
                  <c:v>43396</c:v>
                </c:pt>
                <c:pt idx="440">
                  <c:v>43397</c:v>
                </c:pt>
                <c:pt idx="441">
                  <c:v>43398</c:v>
                </c:pt>
                <c:pt idx="442">
                  <c:v>43399</c:v>
                </c:pt>
                <c:pt idx="443">
                  <c:v>43402</c:v>
                </c:pt>
                <c:pt idx="444">
                  <c:v>43403</c:v>
                </c:pt>
                <c:pt idx="445">
                  <c:v>43404</c:v>
                </c:pt>
                <c:pt idx="446">
                  <c:v>43405</c:v>
                </c:pt>
                <c:pt idx="447">
                  <c:v>43406</c:v>
                </c:pt>
                <c:pt idx="448">
                  <c:v>43410</c:v>
                </c:pt>
                <c:pt idx="449">
                  <c:v>43411</c:v>
                </c:pt>
                <c:pt idx="450">
                  <c:v>43412</c:v>
                </c:pt>
                <c:pt idx="451">
                  <c:v>43413</c:v>
                </c:pt>
                <c:pt idx="452">
                  <c:v>43417</c:v>
                </c:pt>
                <c:pt idx="453">
                  <c:v>43418</c:v>
                </c:pt>
                <c:pt idx="454">
                  <c:v>43419</c:v>
                </c:pt>
                <c:pt idx="455">
                  <c:v>43420</c:v>
                </c:pt>
                <c:pt idx="456">
                  <c:v>43423</c:v>
                </c:pt>
                <c:pt idx="457">
                  <c:v>43424</c:v>
                </c:pt>
                <c:pt idx="458">
                  <c:v>43425</c:v>
                </c:pt>
                <c:pt idx="459">
                  <c:v>43426</c:v>
                </c:pt>
                <c:pt idx="460">
                  <c:v>43427</c:v>
                </c:pt>
                <c:pt idx="461">
                  <c:v>43430</c:v>
                </c:pt>
                <c:pt idx="462">
                  <c:v>43431</c:v>
                </c:pt>
                <c:pt idx="463">
                  <c:v>43432</c:v>
                </c:pt>
                <c:pt idx="464">
                  <c:v>43433</c:v>
                </c:pt>
                <c:pt idx="465">
                  <c:v>43434</c:v>
                </c:pt>
                <c:pt idx="466">
                  <c:v>43437</c:v>
                </c:pt>
                <c:pt idx="467">
                  <c:v>43438</c:v>
                </c:pt>
                <c:pt idx="468">
                  <c:v>43439</c:v>
                </c:pt>
                <c:pt idx="469">
                  <c:v>43440</c:v>
                </c:pt>
                <c:pt idx="470">
                  <c:v>43441</c:v>
                </c:pt>
                <c:pt idx="471">
                  <c:v>43444</c:v>
                </c:pt>
                <c:pt idx="472">
                  <c:v>43445</c:v>
                </c:pt>
                <c:pt idx="473">
                  <c:v>43446</c:v>
                </c:pt>
                <c:pt idx="474">
                  <c:v>43447</c:v>
                </c:pt>
                <c:pt idx="475">
                  <c:v>43448</c:v>
                </c:pt>
                <c:pt idx="476">
                  <c:v>43451</c:v>
                </c:pt>
                <c:pt idx="477">
                  <c:v>43452</c:v>
                </c:pt>
                <c:pt idx="478">
                  <c:v>43453</c:v>
                </c:pt>
                <c:pt idx="479">
                  <c:v>43454</c:v>
                </c:pt>
                <c:pt idx="480">
                  <c:v>43455</c:v>
                </c:pt>
                <c:pt idx="481">
                  <c:v>43458</c:v>
                </c:pt>
                <c:pt idx="482">
                  <c:v>43460</c:v>
                </c:pt>
                <c:pt idx="483">
                  <c:v>43461</c:v>
                </c:pt>
                <c:pt idx="484">
                  <c:v>43462</c:v>
                </c:pt>
              </c:numCache>
            </c:numRef>
          </c:cat>
          <c:val>
            <c:numRef>
              <c:f>DAVIVIENDA!$E$247:$E$976</c:f>
              <c:numCache>
                <c:formatCode>###,###.00</c:formatCode>
                <c:ptCount val="730"/>
                <c:pt idx="0">
                  <c:v>29840</c:v>
                </c:pt>
                <c:pt idx="1">
                  <c:v>30720</c:v>
                </c:pt>
                <c:pt idx="2">
                  <c:v>31120</c:v>
                </c:pt>
                <c:pt idx="3">
                  <c:v>31300</c:v>
                </c:pt>
                <c:pt idx="4">
                  <c:v>31300</c:v>
                </c:pt>
                <c:pt idx="5">
                  <c:v>30640</c:v>
                </c:pt>
                <c:pt idx="6">
                  <c:v>30640</c:v>
                </c:pt>
                <c:pt idx="7">
                  <c:v>30680</c:v>
                </c:pt>
                <c:pt idx="8">
                  <c:v>30660</c:v>
                </c:pt>
                <c:pt idx="9">
                  <c:v>30580</c:v>
                </c:pt>
                <c:pt idx="10">
                  <c:v>30500</c:v>
                </c:pt>
                <c:pt idx="11">
                  <c:v>30600</c:v>
                </c:pt>
                <c:pt idx="12">
                  <c:v>30520</c:v>
                </c:pt>
                <c:pt idx="13">
                  <c:v>30900</c:v>
                </c:pt>
                <c:pt idx="14">
                  <c:v>31080</c:v>
                </c:pt>
                <c:pt idx="15">
                  <c:v>31500</c:v>
                </c:pt>
                <c:pt idx="16">
                  <c:v>31600</c:v>
                </c:pt>
                <c:pt idx="17">
                  <c:v>31420</c:v>
                </c:pt>
                <c:pt idx="18">
                  <c:v>31780</c:v>
                </c:pt>
                <c:pt idx="19">
                  <c:v>31440</c:v>
                </c:pt>
                <c:pt idx="20">
                  <c:v>31460</c:v>
                </c:pt>
                <c:pt idx="21">
                  <c:v>31200</c:v>
                </c:pt>
                <c:pt idx="22">
                  <c:v>31200</c:v>
                </c:pt>
                <c:pt idx="23">
                  <c:v>31540</c:v>
                </c:pt>
                <c:pt idx="24">
                  <c:v>31000</c:v>
                </c:pt>
                <c:pt idx="25">
                  <c:v>30640</c:v>
                </c:pt>
                <c:pt idx="26">
                  <c:v>30040</c:v>
                </c:pt>
                <c:pt idx="27">
                  <c:v>29820</c:v>
                </c:pt>
                <c:pt idx="28">
                  <c:v>30140</c:v>
                </c:pt>
                <c:pt idx="29">
                  <c:v>30340</c:v>
                </c:pt>
                <c:pt idx="30">
                  <c:v>29980</c:v>
                </c:pt>
                <c:pt idx="31">
                  <c:v>29800</c:v>
                </c:pt>
                <c:pt idx="32">
                  <c:v>30160</c:v>
                </c:pt>
                <c:pt idx="33">
                  <c:v>30180</c:v>
                </c:pt>
                <c:pt idx="34">
                  <c:v>29900</c:v>
                </c:pt>
                <c:pt idx="35">
                  <c:v>30100</c:v>
                </c:pt>
                <c:pt idx="36">
                  <c:v>30020</c:v>
                </c:pt>
                <c:pt idx="37">
                  <c:v>30100</c:v>
                </c:pt>
                <c:pt idx="38">
                  <c:v>30000</c:v>
                </c:pt>
                <c:pt idx="39">
                  <c:v>29800</c:v>
                </c:pt>
                <c:pt idx="40">
                  <c:v>29700</c:v>
                </c:pt>
                <c:pt idx="41">
                  <c:v>29480</c:v>
                </c:pt>
                <c:pt idx="42">
                  <c:v>29700</c:v>
                </c:pt>
                <c:pt idx="43">
                  <c:v>30180</c:v>
                </c:pt>
                <c:pt idx="44">
                  <c:v>30380</c:v>
                </c:pt>
                <c:pt idx="45">
                  <c:v>30300</c:v>
                </c:pt>
                <c:pt idx="46">
                  <c:v>29200</c:v>
                </c:pt>
                <c:pt idx="47">
                  <c:v>29380</c:v>
                </c:pt>
                <c:pt idx="48">
                  <c:v>29520</c:v>
                </c:pt>
                <c:pt idx="49">
                  <c:v>29500</c:v>
                </c:pt>
                <c:pt idx="50">
                  <c:v>29300</c:v>
                </c:pt>
                <c:pt idx="51">
                  <c:v>29600</c:v>
                </c:pt>
                <c:pt idx="52">
                  <c:v>29680</c:v>
                </c:pt>
                <c:pt idx="53">
                  <c:v>29800</c:v>
                </c:pt>
                <c:pt idx="54">
                  <c:v>29760</c:v>
                </c:pt>
                <c:pt idx="55">
                  <c:v>30000</c:v>
                </c:pt>
                <c:pt idx="56">
                  <c:v>30100</c:v>
                </c:pt>
                <c:pt idx="57">
                  <c:v>30000</c:v>
                </c:pt>
                <c:pt idx="58">
                  <c:v>29880</c:v>
                </c:pt>
                <c:pt idx="59">
                  <c:v>30100</c:v>
                </c:pt>
                <c:pt idx="60">
                  <c:v>30460</c:v>
                </c:pt>
                <c:pt idx="61">
                  <c:v>30320</c:v>
                </c:pt>
                <c:pt idx="62">
                  <c:v>29920</c:v>
                </c:pt>
                <c:pt idx="63">
                  <c:v>30080</c:v>
                </c:pt>
                <c:pt idx="64">
                  <c:v>30380</c:v>
                </c:pt>
                <c:pt idx="65">
                  <c:v>30360</c:v>
                </c:pt>
                <c:pt idx="66">
                  <c:v>30260</c:v>
                </c:pt>
                <c:pt idx="67">
                  <c:v>30280</c:v>
                </c:pt>
                <c:pt idx="68">
                  <c:v>30300</c:v>
                </c:pt>
                <c:pt idx="69">
                  <c:v>30360</c:v>
                </c:pt>
                <c:pt idx="70">
                  <c:v>30440</c:v>
                </c:pt>
                <c:pt idx="71">
                  <c:v>30060</c:v>
                </c:pt>
                <c:pt idx="72">
                  <c:v>30200</c:v>
                </c:pt>
                <c:pt idx="73">
                  <c:v>30080</c:v>
                </c:pt>
                <c:pt idx="74">
                  <c:v>30000</c:v>
                </c:pt>
                <c:pt idx="75">
                  <c:v>29920</c:v>
                </c:pt>
                <c:pt idx="76">
                  <c:v>30100</c:v>
                </c:pt>
                <c:pt idx="77">
                  <c:v>30400</c:v>
                </c:pt>
                <c:pt idx="78">
                  <c:v>30900</c:v>
                </c:pt>
                <c:pt idx="79">
                  <c:v>30900</c:v>
                </c:pt>
                <c:pt idx="80">
                  <c:v>31000</c:v>
                </c:pt>
                <c:pt idx="81">
                  <c:v>30680</c:v>
                </c:pt>
                <c:pt idx="82">
                  <c:v>30520</c:v>
                </c:pt>
                <c:pt idx="83">
                  <c:v>30980</c:v>
                </c:pt>
                <c:pt idx="84">
                  <c:v>30920</c:v>
                </c:pt>
                <c:pt idx="85">
                  <c:v>31400</c:v>
                </c:pt>
                <c:pt idx="86">
                  <c:v>31500</c:v>
                </c:pt>
                <c:pt idx="87">
                  <c:v>31760</c:v>
                </c:pt>
                <c:pt idx="88">
                  <c:v>31840</c:v>
                </c:pt>
                <c:pt idx="89">
                  <c:v>33080</c:v>
                </c:pt>
                <c:pt idx="90">
                  <c:v>33500</c:v>
                </c:pt>
                <c:pt idx="91">
                  <c:v>33580</c:v>
                </c:pt>
                <c:pt idx="92">
                  <c:v>32560</c:v>
                </c:pt>
                <c:pt idx="93">
                  <c:v>32260</c:v>
                </c:pt>
                <c:pt idx="94">
                  <c:v>32560</c:v>
                </c:pt>
                <c:pt idx="95">
                  <c:v>32760</c:v>
                </c:pt>
                <c:pt idx="96">
                  <c:v>32840</c:v>
                </c:pt>
                <c:pt idx="97">
                  <c:v>32780</c:v>
                </c:pt>
                <c:pt idx="98">
                  <c:v>32940</c:v>
                </c:pt>
                <c:pt idx="99">
                  <c:v>32920</c:v>
                </c:pt>
                <c:pt idx="100">
                  <c:v>33000</c:v>
                </c:pt>
                <c:pt idx="101">
                  <c:v>33020</c:v>
                </c:pt>
                <c:pt idx="102">
                  <c:v>32620</c:v>
                </c:pt>
                <c:pt idx="103">
                  <c:v>32420</c:v>
                </c:pt>
                <c:pt idx="104">
                  <c:v>32460</c:v>
                </c:pt>
                <c:pt idx="105">
                  <c:v>32880</c:v>
                </c:pt>
                <c:pt idx="106">
                  <c:v>32600</c:v>
                </c:pt>
                <c:pt idx="107">
                  <c:v>32640</c:v>
                </c:pt>
                <c:pt idx="108">
                  <c:v>32640</c:v>
                </c:pt>
                <c:pt idx="109">
                  <c:v>32400</c:v>
                </c:pt>
                <c:pt idx="110">
                  <c:v>32640</c:v>
                </c:pt>
                <c:pt idx="111">
                  <c:v>32740</c:v>
                </c:pt>
                <c:pt idx="112">
                  <c:v>33000</c:v>
                </c:pt>
                <c:pt idx="113">
                  <c:v>33360</c:v>
                </c:pt>
                <c:pt idx="114">
                  <c:v>32900</c:v>
                </c:pt>
                <c:pt idx="115">
                  <c:v>32440</c:v>
                </c:pt>
                <c:pt idx="116">
                  <c:v>32600</c:v>
                </c:pt>
                <c:pt idx="117">
                  <c:v>32600</c:v>
                </c:pt>
                <c:pt idx="118">
                  <c:v>32340</c:v>
                </c:pt>
                <c:pt idx="119">
                  <c:v>32900</c:v>
                </c:pt>
                <c:pt idx="120">
                  <c:v>32880</c:v>
                </c:pt>
                <c:pt idx="121">
                  <c:v>33680</c:v>
                </c:pt>
                <c:pt idx="122">
                  <c:v>33840</c:v>
                </c:pt>
                <c:pt idx="123">
                  <c:v>33980</c:v>
                </c:pt>
                <c:pt idx="124">
                  <c:v>34040</c:v>
                </c:pt>
                <c:pt idx="125">
                  <c:v>34520</c:v>
                </c:pt>
                <c:pt idx="126">
                  <c:v>34100</c:v>
                </c:pt>
                <c:pt idx="127">
                  <c:v>34200</c:v>
                </c:pt>
                <c:pt idx="128">
                  <c:v>34300</c:v>
                </c:pt>
                <c:pt idx="129">
                  <c:v>33800</c:v>
                </c:pt>
                <c:pt idx="130">
                  <c:v>33900</c:v>
                </c:pt>
                <c:pt idx="131">
                  <c:v>33760</c:v>
                </c:pt>
                <c:pt idx="132">
                  <c:v>33640</c:v>
                </c:pt>
                <c:pt idx="133">
                  <c:v>33000</c:v>
                </c:pt>
                <c:pt idx="134">
                  <c:v>33500</c:v>
                </c:pt>
                <c:pt idx="135">
                  <c:v>33340</c:v>
                </c:pt>
                <c:pt idx="136">
                  <c:v>33460</c:v>
                </c:pt>
                <c:pt idx="137">
                  <c:v>33800</c:v>
                </c:pt>
                <c:pt idx="138">
                  <c:v>33700</c:v>
                </c:pt>
                <c:pt idx="139">
                  <c:v>33600</c:v>
                </c:pt>
                <c:pt idx="140">
                  <c:v>33900</c:v>
                </c:pt>
                <c:pt idx="141">
                  <c:v>33780</c:v>
                </c:pt>
                <c:pt idx="142">
                  <c:v>33740</c:v>
                </c:pt>
                <c:pt idx="143">
                  <c:v>33900</c:v>
                </c:pt>
                <c:pt idx="144">
                  <c:v>33620</c:v>
                </c:pt>
                <c:pt idx="145">
                  <c:v>33600</c:v>
                </c:pt>
                <c:pt idx="146">
                  <c:v>34000</c:v>
                </c:pt>
                <c:pt idx="147">
                  <c:v>33640</c:v>
                </c:pt>
                <c:pt idx="148">
                  <c:v>33640</c:v>
                </c:pt>
                <c:pt idx="149">
                  <c:v>33780</c:v>
                </c:pt>
                <c:pt idx="150">
                  <c:v>33560</c:v>
                </c:pt>
                <c:pt idx="151">
                  <c:v>33920</c:v>
                </c:pt>
                <c:pt idx="152">
                  <c:v>33580</c:v>
                </c:pt>
                <c:pt idx="153">
                  <c:v>33900</c:v>
                </c:pt>
                <c:pt idx="154">
                  <c:v>33260</c:v>
                </c:pt>
                <c:pt idx="155">
                  <c:v>33000</c:v>
                </c:pt>
                <c:pt idx="156">
                  <c:v>33080</c:v>
                </c:pt>
                <c:pt idx="157">
                  <c:v>33040</c:v>
                </c:pt>
                <c:pt idx="158">
                  <c:v>32980</c:v>
                </c:pt>
                <c:pt idx="159">
                  <c:v>32800</c:v>
                </c:pt>
                <c:pt idx="160">
                  <c:v>32960</c:v>
                </c:pt>
                <c:pt idx="161">
                  <c:v>33000</c:v>
                </c:pt>
                <c:pt idx="162">
                  <c:v>33040</c:v>
                </c:pt>
                <c:pt idx="163">
                  <c:v>33220</c:v>
                </c:pt>
                <c:pt idx="164">
                  <c:v>33900</c:v>
                </c:pt>
                <c:pt idx="165">
                  <c:v>33880</c:v>
                </c:pt>
                <c:pt idx="166">
                  <c:v>33860</c:v>
                </c:pt>
                <c:pt idx="167">
                  <c:v>33680</c:v>
                </c:pt>
                <c:pt idx="168">
                  <c:v>33500</c:v>
                </c:pt>
                <c:pt idx="169">
                  <c:v>33500</c:v>
                </c:pt>
                <c:pt idx="170">
                  <c:v>33600</c:v>
                </c:pt>
                <c:pt idx="171">
                  <c:v>33480</c:v>
                </c:pt>
                <c:pt idx="172">
                  <c:v>33260</c:v>
                </c:pt>
                <c:pt idx="173">
                  <c:v>33060</c:v>
                </c:pt>
                <c:pt idx="174">
                  <c:v>33280</c:v>
                </c:pt>
                <c:pt idx="175">
                  <c:v>33300</c:v>
                </c:pt>
                <c:pt idx="176">
                  <c:v>33300</c:v>
                </c:pt>
                <c:pt idx="177">
                  <c:v>33000</c:v>
                </c:pt>
                <c:pt idx="178">
                  <c:v>33260</c:v>
                </c:pt>
                <c:pt idx="179">
                  <c:v>33620</c:v>
                </c:pt>
                <c:pt idx="180">
                  <c:v>33500</c:v>
                </c:pt>
                <c:pt idx="181">
                  <c:v>33360</c:v>
                </c:pt>
                <c:pt idx="182">
                  <c:v>33260</c:v>
                </c:pt>
                <c:pt idx="183">
                  <c:v>33040</c:v>
                </c:pt>
                <c:pt idx="184">
                  <c:v>33180</c:v>
                </c:pt>
                <c:pt idx="185">
                  <c:v>33120</c:v>
                </c:pt>
                <c:pt idx="186">
                  <c:v>32940</c:v>
                </c:pt>
                <c:pt idx="187">
                  <c:v>33000</c:v>
                </c:pt>
                <c:pt idx="188">
                  <c:v>32840</c:v>
                </c:pt>
                <c:pt idx="189">
                  <c:v>33000</c:v>
                </c:pt>
                <c:pt idx="190">
                  <c:v>32800</c:v>
                </c:pt>
                <c:pt idx="191">
                  <c:v>32580</c:v>
                </c:pt>
                <c:pt idx="192">
                  <c:v>32760</c:v>
                </c:pt>
                <c:pt idx="193">
                  <c:v>32360</c:v>
                </c:pt>
                <c:pt idx="194">
                  <c:v>32380</c:v>
                </c:pt>
                <c:pt idx="195">
                  <c:v>32340</c:v>
                </c:pt>
                <c:pt idx="196">
                  <c:v>32400</c:v>
                </c:pt>
                <c:pt idx="197">
                  <c:v>32200</c:v>
                </c:pt>
                <c:pt idx="198">
                  <c:v>32240</c:v>
                </c:pt>
                <c:pt idx="199">
                  <c:v>32360</c:v>
                </c:pt>
                <c:pt idx="200">
                  <c:v>32400</c:v>
                </c:pt>
                <c:pt idx="201">
                  <c:v>31000</c:v>
                </c:pt>
                <c:pt idx="202">
                  <c:v>30580</c:v>
                </c:pt>
                <c:pt idx="203">
                  <c:v>29980</c:v>
                </c:pt>
                <c:pt idx="204">
                  <c:v>29920</c:v>
                </c:pt>
                <c:pt idx="205">
                  <c:v>29440</c:v>
                </c:pt>
                <c:pt idx="206">
                  <c:v>29900</c:v>
                </c:pt>
                <c:pt idx="207">
                  <c:v>29520</c:v>
                </c:pt>
                <c:pt idx="208">
                  <c:v>29880</c:v>
                </c:pt>
                <c:pt idx="209">
                  <c:v>30480</c:v>
                </c:pt>
                <c:pt idx="210">
                  <c:v>31460</c:v>
                </c:pt>
                <c:pt idx="211">
                  <c:v>31260</c:v>
                </c:pt>
                <c:pt idx="212">
                  <c:v>31160</c:v>
                </c:pt>
                <c:pt idx="213">
                  <c:v>31260</c:v>
                </c:pt>
                <c:pt idx="214">
                  <c:v>30960</c:v>
                </c:pt>
                <c:pt idx="215">
                  <c:v>30680</c:v>
                </c:pt>
                <c:pt idx="216">
                  <c:v>30260</c:v>
                </c:pt>
                <c:pt idx="217">
                  <c:v>30100</c:v>
                </c:pt>
                <c:pt idx="218">
                  <c:v>30160</c:v>
                </c:pt>
                <c:pt idx="219">
                  <c:v>30220</c:v>
                </c:pt>
                <c:pt idx="220">
                  <c:v>29860</c:v>
                </c:pt>
                <c:pt idx="221">
                  <c:v>29700</c:v>
                </c:pt>
                <c:pt idx="222">
                  <c:v>29600</c:v>
                </c:pt>
                <c:pt idx="223">
                  <c:v>29000</c:v>
                </c:pt>
                <c:pt idx="224">
                  <c:v>29800</c:v>
                </c:pt>
                <c:pt idx="225">
                  <c:v>29400</c:v>
                </c:pt>
                <c:pt idx="226">
                  <c:v>29620</c:v>
                </c:pt>
                <c:pt idx="227">
                  <c:v>29720</c:v>
                </c:pt>
                <c:pt idx="228">
                  <c:v>29800</c:v>
                </c:pt>
                <c:pt idx="229">
                  <c:v>29800</c:v>
                </c:pt>
                <c:pt idx="230">
                  <c:v>29800</c:v>
                </c:pt>
                <c:pt idx="231">
                  <c:v>29660</c:v>
                </c:pt>
                <c:pt idx="232">
                  <c:v>29420</c:v>
                </c:pt>
                <c:pt idx="233">
                  <c:v>29000</c:v>
                </c:pt>
                <c:pt idx="234">
                  <c:v>29000</c:v>
                </c:pt>
                <c:pt idx="235">
                  <c:v>29080</c:v>
                </c:pt>
                <c:pt idx="236">
                  <c:v>29200</c:v>
                </c:pt>
                <c:pt idx="237">
                  <c:v>29560</c:v>
                </c:pt>
                <c:pt idx="238">
                  <c:v>29640</c:v>
                </c:pt>
                <c:pt idx="239">
                  <c:v>29680</c:v>
                </c:pt>
                <c:pt idx="240">
                  <c:v>29800</c:v>
                </c:pt>
                <c:pt idx="241">
                  <c:v>29940</c:v>
                </c:pt>
                <c:pt idx="242">
                  <c:v>30400</c:v>
                </c:pt>
                <c:pt idx="243">
                  <c:v>30400</c:v>
                </c:pt>
                <c:pt idx="244">
                  <c:v>30240</c:v>
                </c:pt>
                <c:pt idx="245">
                  <c:v>30300</c:v>
                </c:pt>
                <c:pt idx="246">
                  <c:v>30000</c:v>
                </c:pt>
                <c:pt idx="247">
                  <c:v>29440</c:v>
                </c:pt>
                <c:pt idx="248">
                  <c:v>29460</c:v>
                </c:pt>
                <c:pt idx="249">
                  <c:v>29680</c:v>
                </c:pt>
                <c:pt idx="250">
                  <c:v>29600</c:v>
                </c:pt>
                <c:pt idx="251">
                  <c:v>29720</c:v>
                </c:pt>
                <c:pt idx="252">
                  <c:v>30480</c:v>
                </c:pt>
                <c:pt idx="253">
                  <c:v>30740</c:v>
                </c:pt>
                <c:pt idx="254">
                  <c:v>30720</c:v>
                </c:pt>
                <c:pt idx="255">
                  <c:v>31100</c:v>
                </c:pt>
                <c:pt idx="256">
                  <c:v>31320</c:v>
                </c:pt>
                <c:pt idx="257">
                  <c:v>31820</c:v>
                </c:pt>
                <c:pt idx="258">
                  <c:v>31980</c:v>
                </c:pt>
                <c:pt idx="259">
                  <c:v>32300</c:v>
                </c:pt>
                <c:pt idx="260">
                  <c:v>32400</c:v>
                </c:pt>
                <c:pt idx="261">
                  <c:v>32140</c:v>
                </c:pt>
                <c:pt idx="262">
                  <c:v>31880</c:v>
                </c:pt>
                <c:pt idx="263">
                  <c:v>31820</c:v>
                </c:pt>
                <c:pt idx="264">
                  <c:v>31680</c:v>
                </c:pt>
                <c:pt idx="265">
                  <c:v>31000</c:v>
                </c:pt>
                <c:pt idx="266">
                  <c:v>31400</c:v>
                </c:pt>
                <c:pt idx="267">
                  <c:v>31840</c:v>
                </c:pt>
                <c:pt idx="268">
                  <c:v>31500</c:v>
                </c:pt>
                <c:pt idx="269">
                  <c:v>31120</c:v>
                </c:pt>
                <c:pt idx="270">
                  <c:v>31900</c:v>
                </c:pt>
                <c:pt idx="271">
                  <c:v>31400</c:v>
                </c:pt>
                <c:pt idx="272">
                  <c:v>31480</c:v>
                </c:pt>
                <c:pt idx="273">
                  <c:v>31400</c:v>
                </c:pt>
                <c:pt idx="274">
                  <c:v>31460</c:v>
                </c:pt>
                <c:pt idx="275">
                  <c:v>31200</c:v>
                </c:pt>
                <c:pt idx="276">
                  <c:v>30620</c:v>
                </c:pt>
                <c:pt idx="277">
                  <c:v>30200</c:v>
                </c:pt>
                <c:pt idx="278">
                  <c:v>30240</c:v>
                </c:pt>
                <c:pt idx="279">
                  <c:v>30160</c:v>
                </c:pt>
                <c:pt idx="280">
                  <c:v>29940</c:v>
                </c:pt>
                <c:pt idx="281">
                  <c:v>29820</c:v>
                </c:pt>
                <c:pt idx="282">
                  <c:v>29700</c:v>
                </c:pt>
                <c:pt idx="283">
                  <c:v>30000</c:v>
                </c:pt>
                <c:pt idx="284">
                  <c:v>30000</c:v>
                </c:pt>
                <c:pt idx="285">
                  <c:v>29760</c:v>
                </c:pt>
                <c:pt idx="286">
                  <c:v>29820</c:v>
                </c:pt>
                <c:pt idx="287">
                  <c:v>29880</c:v>
                </c:pt>
                <c:pt idx="288">
                  <c:v>30200</c:v>
                </c:pt>
                <c:pt idx="289">
                  <c:v>30200</c:v>
                </c:pt>
                <c:pt idx="290">
                  <c:v>29780</c:v>
                </c:pt>
                <c:pt idx="291">
                  <c:v>29880</c:v>
                </c:pt>
                <c:pt idx="292">
                  <c:v>30200</c:v>
                </c:pt>
                <c:pt idx="293">
                  <c:v>30240</c:v>
                </c:pt>
                <c:pt idx="294">
                  <c:v>30220</c:v>
                </c:pt>
                <c:pt idx="295">
                  <c:v>30100</c:v>
                </c:pt>
                <c:pt idx="296">
                  <c:v>29980</c:v>
                </c:pt>
                <c:pt idx="297">
                  <c:v>29980</c:v>
                </c:pt>
                <c:pt idx="298">
                  <c:v>29940</c:v>
                </c:pt>
                <c:pt idx="299">
                  <c:v>29940</c:v>
                </c:pt>
                <c:pt idx="300">
                  <c:v>30160</c:v>
                </c:pt>
                <c:pt idx="301">
                  <c:v>30120</c:v>
                </c:pt>
                <c:pt idx="302">
                  <c:v>30280</c:v>
                </c:pt>
                <c:pt idx="303">
                  <c:v>30900</c:v>
                </c:pt>
                <c:pt idx="304">
                  <c:v>31180</c:v>
                </c:pt>
                <c:pt idx="305">
                  <c:v>31360</c:v>
                </c:pt>
                <c:pt idx="306">
                  <c:v>31400</c:v>
                </c:pt>
                <c:pt idx="307">
                  <c:v>31560</c:v>
                </c:pt>
                <c:pt idx="308">
                  <c:v>32180</c:v>
                </c:pt>
                <c:pt idx="309">
                  <c:v>33000</c:v>
                </c:pt>
                <c:pt idx="310">
                  <c:v>33300</c:v>
                </c:pt>
                <c:pt idx="311">
                  <c:v>33000</c:v>
                </c:pt>
                <c:pt idx="312">
                  <c:v>32220</c:v>
                </c:pt>
                <c:pt idx="313">
                  <c:v>33000</c:v>
                </c:pt>
                <c:pt idx="314">
                  <c:v>33200</c:v>
                </c:pt>
                <c:pt idx="315">
                  <c:v>33280</c:v>
                </c:pt>
                <c:pt idx="316">
                  <c:v>32800</c:v>
                </c:pt>
                <c:pt idx="317">
                  <c:v>33000</c:v>
                </c:pt>
                <c:pt idx="318">
                  <c:v>32700</c:v>
                </c:pt>
                <c:pt idx="319">
                  <c:v>32980</c:v>
                </c:pt>
                <c:pt idx="320">
                  <c:v>32700</c:v>
                </c:pt>
                <c:pt idx="321">
                  <c:v>33280</c:v>
                </c:pt>
                <c:pt idx="322">
                  <c:v>33760</c:v>
                </c:pt>
                <c:pt idx="323">
                  <c:v>33820</c:v>
                </c:pt>
                <c:pt idx="324">
                  <c:v>33800</c:v>
                </c:pt>
                <c:pt idx="325">
                  <c:v>33500</c:v>
                </c:pt>
                <c:pt idx="326">
                  <c:v>33200</c:v>
                </c:pt>
                <c:pt idx="327">
                  <c:v>33200</c:v>
                </c:pt>
                <c:pt idx="328">
                  <c:v>33300</c:v>
                </c:pt>
                <c:pt idx="329">
                  <c:v>33020</c:v>
                </c:pt>
                <c:pt idx="330">
                  <c:v>32500</c:v>
                </c:pt>
                <c:pt idx="331">
                  <c:v>32700</c:v>
                </c:pt>
                <c:pt idx="332">
                  <c:v>32460</c:v>
                </c:pt>
                <c:pt idx="333">
                  <c:v>32360</c:v>
                </c:pt>
                <c:pt idx="334">
                  <c:v>32220</c:v>
                </c:pt>
                <c:pt idx="335">
                  <c:v>32160</c:v>
                </c:pt>
                <c:pt idx="336">
                  <c:v>33000</c:v>
                </c:pt>
                <c:pt idx="337">
                  <c:v>33100</c:v>
                </c:pt>
                <c:pt idx="338">
                  <c:v>33500</c:v>
                </c:pt>
                <c:pt idx="339">
                  <c:v>33760</c:v>
                </c:pt>
                <c:pt idx="340">
                  <c:v>34140</c:v>
                </c:pt>
                <c:pt idx="341">
                  <c:v>34560</c:v>
                </c:pt>
                <c:pt idx="342">
                  <c:v>34800</c:v>
                </c:pt>
                <c:pt idx="343">
                  <c:v>34460</c:v>
                </c:pt>
                <c:pt idx="344">
                  <c:v>34740</c:v>
                </c:pt>
                <c:pt idx="345">
                  <c:v>34800</c:v>
                </c:pt>
                <c:pt idx="346">
                  <c:v>35200</c:v>
                </c:pt>
                <c:pt idx="347">
                  <c:v>35360</c:v>
                </c:pt>
                <c:pt idx="348">
                  <c:v>35700</c:v>
                </c:pt>
                <c:pt idx="349">
                  <c:v>35700</c:v>
                </c:pt>
                <c:pt idx="350">
                  <c:v>35280</c:v>
                </c:pt>
                <c:pt idx="351">
                  <c:v>35580</c:v>
                </c:pt>
                <c:pt idx="352">
                  <c:v>35200</c:v>
                </c:pt>
                <c:pt idx="353">
                  <c:v>35400</c:v>
                </c:pt>
                <c:pt idx="354">
                  <c:v>35560</c:v>
                </c:pt>
                <c:pt idx="355">
                  <c:v>35440</c:v>
                </c:pt>
                <c:pt idx="356">
                  <c:v>35300</c:v>
                </c:pt>
                <c:pt idx="357">
                  <c:v>35380</c:v>
                </c:pt>
                <c:pt idx="358">
                  <c:v>35580</c:v>
                </c:pt>
                <c:pt idx="359">
                  <c:v>36000</c:v>
                </c:pt>
                <c:pt idx="360">
                  <c:v>35840</c:v>
                </c:pt>
                <c:pt idx="361">
                  <c:v>35700</c:v>
                </c:pt>
                <c:pt idx="362">
                  <c:v>37000</c:v>
                </c:pt>
                <c:pt idx="363">
                  <c:v>37080</c:v>
                </c:pt>
                <c:pt idx="364">
                  <c:v>37160</c:v>
                </c:pt>
                <c:pt idx="365">
                  <c:v>37800</c:v>
                </c:pt>
                <c:pt idx="366">
                  <c:v>36840</c:v>
                </c:pt>
                <c:pt idx="367">
                  <c:v>36520</c:v>
                </c:pt>
                <c:pt idx="368">
                  <c:v>36720</c:v>
                </c:pt>
                <c:pt idx="369">
                  <c:v>36720</c:v>
                </c:pt>
                <c:pt idx="370">
                  <c:v>36720</c:v>
                </c:pt>
                <c:pt idx="371">
                  <c:v>36720</c:v>
                </c:pt>
                <c:pt idx="372">
                  <c:v>36980</c:v>
                </c:pt>
                <c:pt idx="373">
                  <c:v>36980</c:v>
                </c:pt>
                <c:pt idx="374">
                  <c:v>36860</c:v>
                </c:pt>
                <c:pt idx="375">
                  <c:v>36840</c:v>
                </c:pt>
                <c:pt idx="376">
                  <c:v>36820</c:v>
                </c:pt>
                <c:pt idx="377">
                  <c:v>36800</c:v>
                </c:pt>
                <c:pt idx="378">
                  <c:v>36600</c:v>
                </c:pt>
                <c:pt idx="379">
                  <c:v>36600</c:v>
                </c:pt>
                <c:pt idx="380">
                  <c:v>36280</c:v>
                </c:pt>
                <c:pt idx="381">
                  <c:v>36500</c:v>
                </c:pt>
                <c:pt idx="382">
                  <c:v>35700</c:v>
                </c:pt>
                <c:pt idx="383">
                  <c:v>35400</c:v>
                </c:pt>
                <c:pt idx="384">
                  <c:v>34760</c:v>
                </c:pt>
                <c:pt idx="385">
                  <c:v>34400</c:v>
                </c:pt>
                <c:pt idx="386">
                  <c:v>34440</c:v>
                </c:pt>
                <c:pt idx="387">
                  <c:v>34500</c:v>
                </c:pt>
                <c:pt idx="388">
                  <c:v>34180</c:v>
                </c:pt>
                <c:pt idx="389">
                  <c:v>34600</c:v>
                </c:pt>
                <c:pt idx="390">
                  <c:v>34420</c:v>
                </c:pt>
                <c:pt idx="391">
                  <c:v>34420</c:v>
                </c:pt>
                <c:pt idx="392">
                  <c:v>34800</c:v>
                </c:pt>
                <c:pt idx="393">
                  <c:v>34560</c:v>
                </c:pt>
                <c:pt idx="394">
                  <c:v>34520</c:v>
                </c:pt>
                <c:pt idx="395">
                  <c:v>34420</c:v>
                </c:pt>
                <c:pt idx="396">
                  <c:v>34680</c:v>
                </c:pt>
                <c:pt idx="397">
                  <c:v>33900</c:v>
                </c:pt>
                <c:pt idx="398">
                  <c:v>34960</c:v>
                </c:pt>
                <c:pt idx="399">
                  <c:v>34720</c:v>
                </c:pt>
                <c:pt idx="400">
                  <c:v>35200</c:v>
                </c:pt>
                <c:pt idx="401">
                  <c:v>35720</c:v>
                </c:pt>
                <c:pt idx="402">
                  <c:v>35900</c:v>
                </c:pt>
                <c:pt idx="403">
                  <c:v>35500</c:v>
                </c:pt>
                <c:pt idx="404">
                  <c:v>35580</c:v>
                </c:pt>
                <c:pt idx="405">
                  <c:v>34980</c:v>
                </c:pt>
                <c:pt idx="406">
                  <c:v>34980</c:v>
                </c:pt>
                <c:pt idx="407">
                  <c:v>35200</c:v>
                </c:pt>
                <c:pt idx="408">
                  <c:v>34500</c:v>
                </c:pt>
                <c:pt idx="409">
                  <c:v>33040</c:v>
                </c:pt>
                <c:pt idx="410">
                  <c:v>33700</c:v>
                </c:pt>
                <c:pt idx="411">
                  <c:v>33520</c:v>
                </c:pt>
                <c:pt idx="412">
                  <c:v>33480</c:v>
                </c:pt>
                <c:pt idx="413">
                  <c:v>33040</c:v>
                </c:pt>
                <c:pt idx="414">
                  <c:v>33560</c:v>
                </c:pt>
                <c:pt idx="415">
                  <c:v>34000</c:v>
                </c:pt>
                <c:pt idx="416">
                  <c:v>34320</c:v>
                </c:pt>
                <c:pt idx="417">
                  <c:v>34700</c:v>
                </c:pt>
                <c:pt idx="418">
                  <c:v>36000</c:v>
                </c:pt>
                <c:pt idx="419">
                  <c:v>35240</c:v>
                </c:pt>
                <c:pt idx="420">
                  <c:v>35000</c:v>
                </c:pt>
                <c:pt idx="421">
                  <c:v>34700</c:v>
                </c:pt>
                <c:pt idx="422">
                  <c:v>34260</c:v>
                </c:pt>
                <c:pt idx="423">
                  <c:v>34200</c:v>
                </c:pt>
                <c:pt idx="424">
                  <c:v>33800</c:v>
                </c:pt>
                <c:pt idx="425">
                  <c:v>33560</c:v>
                </c:pt>
                <c:pt idx="426">
                  <c:v>34120</c:v>
                </c:pt>
                <c:pt idx="427">
                  <c:v>33980</c:v>
                </c:pt>
                <c:pt idx="428">
                  <c:v>33980</c:v>
                </c:pt>
                <c:pt idx="429">
                  <c:v>33200</c:v>
                </c:pt>
                <c:pt idx="430">
                  <c:v>33940</c:v>
                </c:pt>
                <c:pt idx="431">
                  <c:v>33940</c:v>
                </c:pt>
                <c:pt idx="432">
                  <c:v>33920</c:v>
                </c:pt>
                <c:pt idx="433">
                  <c:v>33320</c:v>
                </c:pt>
                <c:pt idx="434">
                  <c:v>33320</c:v>
                </c:pt>
                <c:pt idx="435">
                  <c:v>33760</c:v>
                </c:pt>
                <c:pt idx="436">
                  <c:v>33180</c:v>
                </c:pt>
                <c:pt idx="437">
                  <c:v>32940</c:v>
                </c:pt>
                <c:pt idx="438">
                  <c:v>32480</c:v>
                </c:pt>
                <c:pt idx="439">
                  <c:v>31240</c:v>
                </c:pt>
                <c:pt idx="440">
                  <c:v>31180</c:v>
                </c:pt>
                <c:pt idx="441">
                  <c:v>31000</c:v>
                </c:pt>
                <c:pt idx="442">
                  <c:v>30620</c:v>
                </c:pt>
                <c:pt idx="443">
                  <c:v>30760</c:v>
                </c:pt>
                <c:pt idx="444">
                  <c:v>30980</c:v>
                </c:pt>
                <c:pt idx="445">
                  <c:v>31000</c:v>
                </c:pt>
                <c:pt idx="446">
                  <c:v>31600</c:v>
                </c:pt>
                <c:pt idx="447">
                  <c:v>32500</c:v>
                </c:pt>
                <c:pt idx="448">
                  <c:v>33100</c:v>
                </c:pt>
                <c:pt idx="449">
                  <c:v>34120</c:v>
                </c:pt>
                <c:pt idx="450">
                  <c:v>34020</c:v>
                </c:pt>
                <c:pt idx="451">
                  <c:v>33720</c:v>
                </c:pt>
                <c:pt idx="452">
                  <c:v>34200</c:v>
                </c:pt>
                <c:pt idx="453">
                  <c:v>33500</c:v>
                </c:pt>
                <c:pt idx="454">
                  <c:v>34120</c:v>
                </c:pt>
                <c:pt idx="455">
                  <c:v>34000</c:v>
                </c:pt>
                <c:pt idx="456">
                  <c:v>33640</c:v>
                </c:pt>
                <c:pt idx="457">
                  <c:v>33040</c:v>
                </c:pt>
                <c:pt idx="458">
                  <c:v>33100</c:v>
                </c:pt>
                <c:pt idx="459">
                  <c:v>32780</c:v>
                </c:pt>
                <c:pt idx="460">
                  <c:v>32360</c:v>
                </c:pt>
                <c:pt idx="461">
                  <c:v>33500</c:v>
                </c:pt>
                <c:pt idx="462">
                  <c:v>32700</c:v>
                </c:pt>
                <c:pt idx="463">
                  <c:v>32840</c:v>
                </c:pt>
                <c:pt idx="464">
                  <c:v>32800</c:v>
                </c:pt>
                <c:pt idx="465">
                  <c:v>32520</c:v>
                </c:pt>
                <c:pt idx="466">
                  <c:v>32840</c:v>
                </c:pt>
                <c:pt idx="467">
                  <c:v>33000</c:v>
                </c:pt>
                <c:pt idx="468">
                  <c:v>32880</c:v>
                </c:pt>
                <c:pt idx="469">
                  <c:v>32700</c:v>
                </c:pt>
                <c:pt idx="470">
                  <c:v>32680</c:v>
                </c:pt>
                <c:pt idx="471">
                  <c:v>32240</c:v>
                </c:pt>
                <c:pt idx="472">
                  <c:v>32700</c:v>
                </c:pt>
                <c:pt idx="473">
                  <c:v>32400</c:v>
                </c:pt>
                <c:pt idx="474">
                  <c:v>33400</c:v>
                </c:pt>
                <c:pt idx="475">
                  <c:v>32800</c:v>
                </c:pt>
                <c:pt idx="476">
                  <c:v>31540</c:v>
                </c:pt>
                <c:pt idx="477">
                  <c:v>32600</c:v>
                </c:pt>
                <c:pt idx="478">
                  <c:v>31020</c:v>
                </c:pt>
                <c:pt idx="479">
                  <c:v>30580</c:v>
                </c:pt>
                <c:pt idx="480">
                  <c:v>29600</c:v>
                </c:pt>
                <c:pt idx="481">
                  <c:v>30400</c:v>
                </c:pt>
                <c:pt idx="482">
                  <c:v>30200</c:v>
                </c:pt>
                <c:pt idx="483">
                  <c:v>30880</c:v>
                </c:pt>
                <c:pt idx="484">
                  <c:v>30920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CD-41D8-B104-E6143532A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5103279"/>
        <c:axId val="1747603983"/>
      </c:lineChart>
      <c:dateAx>
        <c:axId val="915103279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7603983"/>
        <c:crosses val="autoZero"/>
        <c:auto val="1"/>
        <c:lblOffset val="100"/>
        <c:baseTimeUnit val="days"/>
      </c:dateAx>
      <c:valAx>
        <c:axId val="1747603983"/>
        <c:scaling>
          <c:orientation val="minMax"/>
          <c:min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,###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103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DAVIVIENDA!$O$20</c:f>
              <c:strCache>
                <c:ptCount val="1"/>
                <c:pt idx="0">
                  <c:v>N° Días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DAVIVIENDA!$M$21:$M$24</c:f>
              <c:numCache>
                <c:formatCode>0.0000</c:formatCode>
                <c:ptCount val="4"/>
                <c:pt idx="0">
                  <c:v>-4.846625766871171E-2</c:v>
                </c:pt>
                <c:pt idx="1">
                  <c:v>-2.5520200163976187E-2</c:v>
                </c:pt>
                <c:pt idx="2">
                  <c:v>-2.5741426592406635E-3</c:v>
                </c:pt>
                <c:pt idx="3">
                  <c:v>2.037191484549486E-2</c:v>
                </c:pt>
              </c:numCache>
            </c:numRef>
          </c:cat>
          <c:val>
            <c:numRef>
              <c:f>DAVIVIENDA!$O$21:$O$24</c:f>
              <c:numCache>
                <c:formatCode>General</c:formatCode>
                <c:ptCount val="4"/>
                <c:pt idx="0">
                  <c:v>9</c:v>
                </c:pt>
                <c:pt idx="1">
                  <c:v>258</c:v>
                </c:pt>
                <c:pt idx="2">
                  <c:v>430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F-46E9-8585-45E7D46A0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2898320"/>
        <c:axId val="562897992"/>
      </c:barChart>
      <c:catAx>
        <c:axId val="562898320"/>
        <c:scaling>
          <c:orientation val="minMax"/>
        </c:scaling>
        <c:delete val="0"/>
        <c:axPos val="b"/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897992"/>
        <c:crosses val="autoZero"/>
        <c:auto val="1"/>
        <c:lblAlgn val="ctr"/>
        <c:lblOffset val="100"/>
        <c:noMultiLvlLbl val="0"/>
      </c:catAx>
      <c:valAx>
        <c:axId val="56289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89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DAVIVIENDA!$N$40</c:f>
              <c:strCache>
                <c:ptCount val="1"/>
                <c:pt idx="0">
                  <c:v>Días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DAVIVIENDA!$M$41:$M$44</c:f>
              <c:strCache>
                <c:ptCount val="4"/>
                <c:pt idx="0">
                  <c:v>(-0,048 a -0,023)</c:v>
                </c:pt>
                <c:pt idx="1">
                  <c:v>(-0,023 a 0,0008)</c:v>
                </c:pt>
                <c:pt idx="2">
                  <c:v>(0,0008 a 0,025)</c:v>
                </c:pt>
                <c:pt idx="3">
                  <c:v>(0,025 a 0,050)</c:v>
                </c:pt>
              </c:strCache>
            </c:strRef>
          </c:cat>
          <c:val>
            <c:numRef>
              <c:f>DAVIVIENDA!$N$41:$N$44</c:f>
              <c:numCache>
                <c:formatCode>General</c:formatCode>
                <c:ptCount val="4"/>
                <c:pt idx="0">
                  <c:v>9</c:v>
                </c:pt>
                <c:pt idx="1">
                  <c:v>258</c:v>
                </c:pt>
                <c:pt idx="2">
                  <c:v>430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1-4158-AF18-B08351186D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4040936"/>
        <c:axId val="584042576"/>
      </c:barChart>
      <c:catAx>
        <c:axId val="58404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042576"/>
        <c:crosses val="autoZero"/>
        <c:auto val="1"/>
        <c:lblAlgn val="ctr"/>
        <c:lblOffset val="100"/>
        <c:noMultiLvlLbl val="0"/>
      </c:catAx>
      <c:valAx>
        <c:axId val="58404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040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AVAL!$E$1</c:f>
              <c:strCache>
                <c:ptCount val="1"/>
                <c:pt idx="0">
                  <c:v>Precio Cierre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AVAL!$B$247:$B$976</c:f>
              <c:numCache>
                <c:formatCode>m/d/yyyy</c:formatCode>
                <c:ptCount val="730"/>
                <c:pt idx="0">
                  <c:v>42737</c:v>
                </c:pt>
                <c:pt idx="1">
                  <c:v>42738</c:v>
                </c:pt>
                <c:pt idx="2">
                  <c:v>42739</c:v>
                </c:pt>
                <c:pt idx="3">
                  <c:v>42740</c:v>
                </c:pt>
                <c:pt idx="4">
                  <c:v>42741</c:v>
                </c:pt>
                <c:pt idx="5">
                  <c:v>42745</c:v>
                </c:pt>
                <c:pt idx="6">
                  <c:v>42746</c:v>
                </c:pt>
                <c:pt idx="7">
                  <c:v>42747</c:v>
                </c:pt>
                <c:pt idx="8">
                  <c:v>42748</c:v>
                </c:pt>
                <c:pt idx="9">
                  <c:v>42751</c:v>
                </c:pt>
                <c:pt idx="10">
                  <c:v>42752</c:v>
                </c:pt>
                <c:pt idx="11">
                  <c:v>42753</c:v>
                </c:pt>
                <c:pt idx="12">
                  <c:v>42754</c:v>
                </c:pt>
                <c:pt idx="13">
                  <c:v>42755</c:v>
                </c:pt>
                <c:pt idx="14">
                  <c:v>42758</c:v>
                </c:pt>
                <c:pt idx="15">
                  <c:v>42759</c:v>
                </c:pt>
                <c:pt idx="16">
                  <c:v>42760</c:v>
                </c:pt>
                <c:pt idx="17">
                  <c:v>42761</c:v>
                </c:pt>
                <c:pt idx="18">
                  <c:v>42762</c:v>
                </c:pt>
                <c:pt idx="19">
                  <c:v>42765</c:v>
                </c:pt>
                <c:pt idx="20">
                  <c:v>42766</c:v>
                </c:pt>
                <c:pt idx="21">
                  <c:v>42767</c:v>
                </c:pt>
                <c:pt idx="22">
                  <c:v>42768</c:v>
                </c:pt>
                <c:pt idx="23">
                  <c:v>42769</c:v>
                </c:pt>
                <c:pt idx="24">
                  <c:v>42772</c:v>
                </c:pt>
                <c:pt idx="25">
                  <c:v>42773</c:v>
                </c:pt>
                <c:pt idx="26">
                  <c:v>42774</c:v>
                </c:pt>
                <c:pt idx="27">
                  <c:v>42775</c:v>
                </c:pt>
                <c:pt idx="28">
                  <c:v>42776</c:v>
                </c:pt>
                <c:pt idx="29">
                  <c:v>42779</c:v>
                </c:pt>
                <c:pt idx="30">
                  <c:v>42780</c:v>
                </c:pt>
                <c:pt idx="31">
                  <c:v>42781</c:v>
                </c:pt>
                <c:pt idx="32">
                  <c:v>42782</c:v>
                </c:pt>
                <c:pt idx="33">
                  <c:v>42783</c:v>
                </c:pt>
                <c:pt idx="34">
                  <c:v>42786</c:v>
                </c:pt>
                <c:pt idx="35">
                  <c:v>42787</c:v>
                </c:pt>
                <c:pt idx="36">
                  <c:v>42788</c:v>
                </c:pt>
                <c:pt idx="37">
                  <c:v>42789</c:v>
                </c:pt>
                <c:pt idx="38">
                  <c:v>42790</c:v>
                </c:pt>
                <c:pt idx="39">
                  <c:v>42793</c:v>
                </c:pt>
                <c:pt idx="40">
                  <c:v>42794</c:v>
                </c:pt>
                <c:pt idx="41">
                  <c:v>42795</c:v>
                </c:pt>
                <c:pt idx="42">
                  <c:v>42796</c:v>
                </c:pt>
                <c:pt idx="43">
                  <c:v>42797</c:v>
                </c:pt>
                <c:pt idx="44">
                  <c:v>42800</c:v>
                </c:pt>
                <c:pt idx="45">
                  <c:v>42801</c:v>
                </c:pt>
                <c:pt idx="46">
                  <c:v>42802</c:v>
                </c:pt>
                <c:pt idx="47">
                  <c:v>42803</c:v>
                </c:pt>
                <c:pt idx="48">
                  <c:v>42804</c:v>
                </c:pt>
                <c:pt idx="49">
                  <c:v>42807</c:v>
                </c:pt>
                <c:pt idx="50">
                  <c:v>42808</c:v>
                </c:pt>
                <c:pt idx="51">
                  <c:v>42809</c:v>
                </c:pt>
                <c:pt idx="52">
                  <c:v>42810</c:v>
                </c:pt>
                <c:pt idx="53">
                  <c:v>42811</c:v>
                </c:pt>
                <c:pt idx="54">
                  <c:v>42815</c:v>
                </c:pt>
                <c:pt idx="55">
                  <c:v>42816</c:v>
                </c:pt>
                <c:pt idx="56">
                  <c:v>42817</c:v>
                </c:pt>
                <c:pt idx="57">
                  <c:v>42818</c:v>
                </c:pt>
                <c:pt idx="58">
                  <c:v>42821</c:v>
                </c:pt>
                <c:pt idx="59">
                  <c:v>42822</c:v>
                </c:pt>
                <c:pt idx="60">
                  <c:v>42823</c:v>
                </c:pt>
                <c:pt idx="61">
                  <c:v>42824</c:v>
                </c:pt>
                <c:pt idx="62">
                  <c:v>42825</c:v>
                </c:pt>
                <c:pt idx="63">
                  <c:v>42828</c:v>
                </c:pt>
                <c:pt idx="64">
                  <c:v>42829</c:v>
                </c:pt>
                <c:pt idx="65">
                  <c:v>42830</c:v>
                </c:pt>
                <c:pt idx="66">
                  <c:v>42831</c:v>
                </c:pt>
                <c:pt idx="67">
                  <c:v>42832</c:v>
                </c:pt>
                <c:pt idx="68">
                  <c:v>42835</c:v>
                </c:pt>
                <c:pt idx="69">
                  <c:v>42836</c:v>
                </c:pt>
                <c:pt idx="70">
                  <c:v>42837</c:v>
                </c:pt>
                <c:pt idx="71">
                  <c:v>42842</c:v>
                </c:pt>
                <c:pt idx="72">
                  <c:v>42843</c:v>
                </c:pt>
                <c:pt idx="73">
                  <c:v>42844</c:v>
                </c:pt>
                <c:pt idx="74">
                  <c:v>42845</c:v>
                </c:pt>
                <c:pt idx="75">
                  <c:v>42846</c:v>
                </c:pt>
                <c:pt idx="76">
                  <c:v>42849</c:v>
                </c:pt>
                <c:pt idx="77">
                  <c:v>42850</c:v>
                </c:pt>
                <c:pt idx="78">
                  <c:v>42851</c:v>
                </c:pt>
                <c:pt idx="79">
                  <c:v>42852</c:v>
                </c:pt>
                <c:pt idx="80">
                  <c:v>42853</c:v>
                </c:pt>
                <c:pt idx="81">
                  <c:v>42857</c:v>
                </c:pt>
                <c:pt idx="82">
                  <c:v>42858</c:v>
                </c:pt>
                <c:pt idx="83">
                  <c:v>42859</c:v>
                </c:pt>
                <c:pt idx="84">
                  <c:v>42860</c:v>
                </c:pt>
                <c:pt idx="85">
                  <c:v>42863</c:v>
                </c:pt>
                <c:pt idx="86">
                  <c:v>42864</c:v>
                </c:pt>
                <c:pt idx="87">
                  <c:v>42865</c:v>
                </c:pt>
                <c:pt idx="88">
                  <c:v>42866</c:v>
                </c:pt>
                <c:pt idx="89">
                  <c:v>42867</c:v>
                </c:pt>
                <c:pt idx="90">
                  <c:v>42870</c:v>
                </c:pt>
                <c:pt idx="91">
                  <c:v>42871</c:v>
                </c:pt>
                <c:pt idx="92">
                  <c:v>42872</c:v>
                </c:pt>
                <c:pt idx="93">
                  <c:v>42873</c:v>
                </c:pt>
                <c:pt idx="94">
                  <c:v>42874</c:v>
                </c:pt>
                <c:pt idx="95">
                  <c:v>42877</c:v>
                </c:pt>
                <c:pt idx="96">
                  <c:v>42878</c:v>
                </c:pt>
                <c:pt idx="97">
                  <c:v>42879</c:v>
                </c:pt>
                <c:pt idx="98">
                  <c:v>42880</c:v>
                </c:pt>
                <c:pt idx="99">
                  <c:v>42881</c:v>
                </c:pt>
                <c:pt idx="100">
                  <c:v>42885</c:v>
                </c:pt>
                <c:pt idx="101">
                  <c:v>42886</c:v>
                </c:pt>
                <c:pt idx="102">
                  <c:v>42887</c:v>
                </c:pt>
                <c:pt idx="103">
                  <c:v>42888</c:v>
                </c:pt>
                <c:pt idx="104">
                  <c:v>42891</c:v>
                </c:pt>
                <c:pt idx="105">
                  <c:v>42892</c:v>
                </c:pt>
                <c:pt idx="106">
                  <c:v>42893</c:v>
                </c:pt>
                <c:pt idx="107">
                  <c:v>42894</c:v>
                </c:pt>
                <c:pt idx="108">
                  <c:v>42895</c:v>
                </c:pt>
                <c:pt idx="109">
                  <c:v>42898</c:v>
                </c:pt>
                <c:pt idx="110">
                  <c:v>42899</c:v>
                </c:pt>
                <c:pt idx="111">
                  <c:v>42900</c:v>
                </c:pt>
                <c:pt idx="112">
                  <c:v>42901</c:v>
                </c:pt>
                <c:pt idx="113">
                  <c:v>42902</c:v>
                </c:pt>
                <c:pt idx="114">
                  <c:v>42906</c:v>
                </c:pt>
                <c:pt idx="115">
                  <c:v>42907</c:v>
                </c:pt>
                <c:pt idx="116">
                  <c:v>42908</c:v>
                </c:pt>
                <c:pt idx="117">
                  <c:v>42909</c:v>
                </c:pt>
                <c:pt idx="118">
                  <c:v>42913</c:v>
                </c:pt>
                <c:pt idx="119">
                  <c:v>42914</c:v>
                </c:pt>
                <c:pt idx="120">
                  <c:v>42915</c:v>
                </c:pt>
                <c:pt idx="121">
                  <c:v>42916</c:v>
                </c:pt>
                <c:pt idx="122">
                  <c:v>42920</c:v>
                </c:pt>
                <c:pt idx="123">
                  <c:v>42921</c:v>
                </c:pt>
                <c:pt idx="124">
                  <c:v>42922</c:v>
                </c:pt>
                <c:pt idx="125">
                  <c:v>42923</c:v>
                </c:pt>
                <c:pt idx="126">
                  <c:v>42926</c:v>
                </c:pt>
                <c:pt idx="127">
                  <c:v>42927</c:v>
                </c:pt>
                <c:pt idx="128">
                  <c:v>42928</c:v>
                </c:pt>
                <c:pt idx="129">
                  <c:v>42929</c:v>
                </c:pt>
                <c:pt idx="130">
                  <c:v>42930</c:v>
                </c:pt>
                <c:pt idx="131">
                  <c:v>42933</c:v>
                </c:pt>
                <c:pt idx="132">
                  <c:v>42934</c:v>
                </c:pt>
                <c:pt idx="133">
                  <c:v>42935</c:v>
                </c:pt>
                <c:pt idx="134">
                  <c:v>42937</c:v>
                </c:pt>
                <c:pt idx="135">
                  <c:v>42940</c:v>
                </c:pt>
                <c:pt idx="136">
                  <c:v>42941</c:v>
                </c:pt>
                <c:pt idx="137">
                  <c:v>42942</c:v>
                </c:pt>
                <c:pt idx="138">
                  <c:v>42943</c:v>
                </c:pt>
                <c:pt idx="139">
                  <c:v>42944</c:v>
                </c:pt>
                <c:pt idx="140">
                  <c:v>42947</c:v>
                </c:pt>
                <c:pt idx="141">
                  <c:v>42948</c:v>
                </c:pt>
                <c:pt idx="142">
                  <c:v>42949</c:v>
                </c:pt>
                <c:pt idx="143">
                  <c:v>42950</c:v>
                </c:pt>
                <c:pt idx="144">
                  <c:v>42951</c:v>
                </c:pt>
                <c:pt idx="145">
                  <c:v>42955</c:v>
                </c:pt>
                <c:pt idx="146">
                  <c:v>42956</c:v>
                </c:pt>
                <c:pt idx="147">
                  <c:v>42957</c:v>
                </c:pt>
                <c:pt idx="148">
                  <c:v>42958</c:v>
                </c:pt>
                <c:pt idx="149">
                  <c:v>42961</c:v>
                </c:pt>
                <c:pt idx="150">
                  <c:v>42962</c:v>
                </c:pt>
                <c:pt idx="151">
                  <c:v>42963</c:v>
                </c:pt>
                <c:pt idx="152">
                  <c:v>42964</c:v>
                </c:pt>
                <c:pt idx="153">
                  <c:v>42965</c:v>
                </c:pt>
                <c:pt idx="154">
                  <c:v>42969</c:v>
                </c:pt>
                <c:pt idx="155">
                  <c:v>42970</c:v>
                </c:pt>
                <c:pt idx="156">
                  <c:v>42971</c:v>
                </c:pt>
                <c:pt idx="157">
                  <c:v>42972</c:v>
                </c:pt>
                <c:pt idx="158">
                  <c:v>42975</c:v>
                </c:pt>
                <c:pt idx="159">
                  <c:v>42976</c:v>
                </c:pt>
                <c:pt idx="160">
                  <c:v>42977</c:v>
                </c:pt>
                <c:pt idx="161">
                  <c:v>42978</c:v>
                </c:pt>
                <c:pt idx="162">
                  <c:v>42979</c:v>
                </c:pt>
                <c:pt idx="163">
                  <c:v>42982</c:v>
                </c:pt>
                <c:pt idx="164">
                  <c:v>42983</c:v>
                </c:pt>
                <c:pt idx="165">
                  <c:v>42984</c:v>
                </c:pt>
                <c:pt idx="166">
                  <c:v>42985</c:v>
                </c:pt>
                <c:pt idx="167">
                  <c:v>42986</c:v>
                </c:pt>
                <c:pt idx="168">
                  <c:v>42989</c:v>
                </c:pt>
                <c:pt idx="169">
                  <c:v>42990</c:v>
                </c:pt>
                <c:pt idx="170">
                  <c:v>42991</c:v>
                </c:pt>
                <c:pt idx="171">
                  <c:v>42992</c:v>
                </c:pt>
                <c:pt idx="172">
                  <c:v>42993</c:v>
                </c:pt>
                <c:pt idx="173">
                  <c:v>42996</c:v>
                </c:pt>
                <c:pt idx="174">
                  <c:v>42997</c:v>
                </c:pt>
                <c:pt idx="175">
                  <c:v>42998</c:v>
                </c:pt>
                <c:pt idx="176">
                  <c:v>42999</c:v>
                </c:pt>
                <c:pt idx="177">
                  <c:v>43000</c:v>
                </c:pt>
                <c:pt idx="178">
                  <c:v>43003</c:v>
                </c:pt>
                <c:pt idx="179">
                  <c:v>43004</c:v>
                </c:pt>
                <c:pt idx="180">
                  <c:v>43005</c:v>
                </c:pt>
                <c:pt idx="181">
                  <c:v>43006</c:v>
                </c:pt>
                <c:pt idx="182">
                  <c:v>43007</c:v>
                </c:pt>
                <c:pt idx="183">
                  <c:v>43010</c:v>
                </c:pt>
                <c:pt idx="184">
                  <c:v>43011</c:v>
                </c:pt>
                <c:pt idx="185">
                  <c:v>43012</c:v>
                </c:pt>
                <c:pt idx="186">
                  <c:v>43013</c:v>
                </c:pt>
                <c:pt idx="187">
                  <c:v>43014</c:v>
                </c:pt>
                <c:pt idx="188">
                  <c:v>43017</c:v>
                </c:pt>
                <c:pt idx="189">
                  <c:v>43018</c:v>
                </c:pt>
                <c:pt idx="190">
                  <c:v>43019</c:v>
                </c:pt>
                <c:pt idx="191">
                  <c:v>43020</c:v>
                </c:pt>
                <c:pt idx="192">
                  <c:v>43021</c:v>
                </c:pt>
                <c:pt idx="193">
                  <c:v>43025</c:v>
                </c:pt>
                <c:pt idx="194">
                  <c:v>43026</c:v>
                </c:pt>
                <c:pt idx="195">
                  <c:v>43027</c:v>
                </c:pt>
                <c:pt idx="196">
                  <c:v>43028</c:v>
                </c:pt>
                <c:pt idx="197">
                  <c:v>43031</c:v>
                </c:pt>
                <c:pt idx="198">
                  <c:v>43032</c:v>
                </c:pt>
                <c:pt idx="199">
                  <c:v>43033</c:v>
                </c:pt>
                <c:pt idx="200">
                  <c:v>43034</c:v>
                </c:pt>
                <c:pt idx="201">
                  <c:v>43035</c:v>
                </c:pt>
                <c:pt idx="202">
                  <c:v>43038</c:v>
                </c:pt>
                <c:pt idx="203">
                  <c:v>43039</c:v>
                </c:pt>
                <c:pt idx="204">
                  <c:v>43040</c:v>
                </c:pt>
                <c:pt idx="205">
                  <c:v>43041</c:v>
                </c:pt>
                <c:pt idx="206">
                  <c:v>43042</c:v>
                </c:pt>
                <c:pt idx="207">
                  <c:v>43046</c:v>
                </c:pt>
                <c:pt idx="208">
                  <c:v>43047</c:v>
                </c:pt>
                <c:pt idx="209">
                  <c:v>43048</c:v>
                </c:pt>
                <c:pt idx="210">
                  <c:v>43049</c:v>
                </c:pt>
                <c:pt idx="211">
                  <c:v>43053</c:v>
                </c:pt>
                <c:pt idx="212">
                  <c:v>43054</c:v>
                </c:pt>
                <c:pt idx="213">
                  <c:v>43055</c:v>
                </c:pt>
                <c:pt idx="214">
                  <c:v>43056</c:v>
                </c:pt>
                <c:pt idx="215">
                  <c:v>43059</c:v>
                </c:pt>
                <c:pt idx="216">
                  <c:v>43060</c:v>
                </c:pt>
                <c:pt idx="217">
                  <c:v>43061</c:v>
                </c:pt>
                <c:pt idx="218">
                  <c:v>43062</c:v>
                </c:pt>
                <c:pt idx="219">
                  <c:v>43063</c:v>
                </c:pt>
                <c:pt idx="220">
                  <c:v>43066</c:v>
                </c:pt>
                <c:pt idx="221">
                  <c:v>43067</c:v>
                </c:pt>
                <c:pt idx="222">
                  <c:v>43068</c:v>
                </c:pt>
                <c:pt idx="223">
                  <c:v>43069</c:v>
                </c:pt>
                <c:pt idx="224">
                  <c:v>43070</c:v>
                </c:pt>
                <c:pt idx="225">
                  <c:v>43073</c:v>
                </c:pt>
                <c:pt idx="226">
                  <c:v>43074</c:v>
                </c:pt>
                <c:pt idx="227">
                  <c:v>43075</c:v>
                </c:pt>
                <c:pt idx="228">
                  <c:v>43076</c:v>
                </c:pt>
                <c:pt idx="229">
                  <c:v>43080</c:v>
                </c:pt>
                <c:pt idx="230">
                  <c:v>43081</c:v>
                </c:pt>
                <c:pt idx="231">
                  <c:v>43082</c:v>
                </c:pt>
                <c:pt idx="232">
                  <c:v>43083</c:v>
                </c:pt>
                <c:pt idx="233">
                  <c:v>43084</c:v>
                </c:pt>
                <c:pt idx="234">
                  <c:v>43087</c:v>
                </c:pt>
                <c:pt idx="235">
                  <c:v>43088</c:v>
                </c:pt>
                <c:pt idx="236">
                  <c:v>43089</c:v>
                </c:pt>
                <c:pt idx="237">
                  <c:v>43090</c:v>
                </c:pt>
                <c:pt idx="238">
                  <c:v>43091</c:v>
                </c:pt>
                <c:pt idx="239">
                  <c:v>43095</c:v>
                </c:pt>
                <c:pt idx="240">
                  <c:v>43096</c:v>
                </c:pt>
                <c:pt idx="241">
                  <c:v>43097</c:v>
                </c:pt>
                <c:pt idx="242">
                  <c:v>43102</c:v>
                </c:pt>
                <c:pt idx="243">
                  <c:v>43103</c:v>
                </c:pt>
                <c:pt idx="244">
                  <c:v>43104</c:v>
                </c:pt>
                <c:pt idx="245">
                  <c:v>43105</c:v>
                </c:pt>
                <c:pt idx="246">
                  <c:v>43109</c:v>
                </c:pt>
                <c:pt idx="247">
                  <c:v>43110</c:v>
                </c:pt>
                <c:pt idx="248">
                  <c:v>43111</c:v>
                </c:pt>
                <c:pt idx="249">
                  <c:v>43112</c:v>
                </c:pt>
                <c:pt idx="250">
                  <c:v>43115</c:v>
                </c:pt>
                <c:pt idx="251">
                  <c:v>43116</c:v>
                </c:pt>
                <c:pt idx="252">
                  <c:v>43117</c:v>
                </c:pt>
                <c:pt idx="253">
                  <c:v>43118</c:v>
                </c:pt>
                <c:pt idx="254">
                  <c:v>43119</c:v>
                </c:pt>
                <c:pt idx="255">
                  <c:v>43122</c:v>
                </c:pt>
                <c:pt idx="256">
                  <c:v>43123</c:v>
                </c:pt>
                <c:pt idx="257">
                  <c:v>43124</c:v>
                </c:pt>
                <c:pt idx="258">
                  <c:v>43125</c:v>
                </c:pt>
                <c:pt idx="259">
                  <c:v>43126</c:v>
                </c:pt>
                <c:pt idx="260">
                  <c:v>43129</c:v>
                </c:pt>
                <c:pt idx="261">
                  <c:v>43130</c:v>
                </c:pt>
                <c:pt idx="262">
                  <c:v>43131</c:v>
                </c:pt>
                <c:pt idx="263">
                  <c:v>43132</c:v>
                </c:pt>
                <c:pt idx="264">
                  <c:v>43133</c:v>
                </c:pt>
                <c:pt idx="265">
                  <c:v>43136</c:v>
                </c:pt>
                <c:pt idx="266">
                  <c:v>43137</c:v>
                </c:pt>
                <c:pt idx="267">
                  <c:v>43138</c:v>
                </c:pt>
                <c:pt idx="268">
                  <c:v>43139</c:v>
                </c:pt>
                <c:pt idx="269">
                  <c:v>43140</c:v>
                </c:pt>
                <c:pt idx="270">
                  <c:v>43143</c:v>
                </c:pt>
                <c:pt idx="271">
                  <c:v>43144</c:v>
                </c:pt>
                <c:pt idx="272">
                  <c:v>43145</c:v>
                </c:pt>
                <c:pt idx="273">
                  <c:v>43146</c:v>
                </c:pt>
                <c:pt idx="274">
                  <c:v>43147</c:v>
                </c:pt>
                <c:pt idx="275">
                  <c:v>43150</c:v>
                </c:pt>
                <c:pt idx="276">
                  <c:v>43151</c:v>
                </c:pt>
                <c:pt idx="277">
                  <c:v>43152</c:v>
                </c:pt>
                <c:pt idx="278">
                  <c:v>43153</c:v>
                </c:pt>
                <c:pt idx="279">
                  <c:v>43154</c:v>
                </c:pt>
                <c:pt idx="280">
                  <c:v>43157</c:v>
                </c:pt>
                <c:pt idx="281">
                  <c:v>43158</c:v>
                </c:pt>
                <c:pt idx="282">
                  <c:v>43159</c:v>
                </c:pt>
                <c:pt idx="283">
                  <c:v>43160</c:v>
                </c:pt>
                <c:pt idx="284">
                  <c:v>43161</c:v>
                </c:pt>
                <c:pt idx="285">
                  <c:v>43164</c:v>
                </c:pt>
                <c:pt idx="286">
                  <c:v>43165</c:v>
                </c:pt>
                <c:pt idx="287">
                  <c:v>43166</c:v>
                </c:pt>
                <c:pt idx="288">
                  <c:v>43167</c:v>
                </c:pt>
                <c:pt idx="289">
                  <c:v>43168</c:v>
                </c:pt>
                <c:pt idx="290">
                  <c:v>43171</c:v>
                </c:pt>
                <c:pt idx="291">
                  <c:v>43172</c:v>
                </c:pt>
                <c:pt idx="292">
                  <c:v>43173</c:v>
                </c:pt>
                <c:pt idx="293">
                  <c:v>43174</c:v>
                </c:pt>
                <c:pt idx="294">
                  <c:v>43175</c:v>
                </c:pt>
                <c:pt idx="295">
                  <c:v>43179</c:v>
                </c:pt>
                <c:pt idx="296">
                  <c:v>43180</c:v>
                </c:pt>
                <c:pt idx="297">
                  <c:v>43181</c:v>
                </c:pt>
                <c:pt idx="298">
                  <c:v>43182</c:v>
                </c:pt>
                <c:pt idx="299">
                  <c:v>43185</c:v>
                </c:pt>
                <c:pt idx="300">
                  <c:v>43186</c:v>
                </c:pt>
                <c:pt idx="301">
                  <c:v>43187</c:v>
                </c:pt>
                <c:pt idx="302">
                  <c:v>43192</c:v>
                </c:pt>
                <c:pt idx="303">
                  <c:v>43193</c:v>
                </c:pt>
                <c:pt idx="304">
                  <c:v>43194</c:v>
                </c:pt>
                <c:pt idx="305">
                  <c:v>43195</c:v>
                </c:pt>
                <c:pt idx="306">
                  <c:v>43196</c:v>
                </c:pt>
                <c:pt idx="307">
                  <c:v>43199</c:v>
                </c:pt>
                <c:pt idx="308">
                  <c:v>43200</c:v>
                </c:pt>
                <c:pt idx="309">
                  <c:v>43201</c:v>
                </c:pt>
                <c:pt idx="310">
                  <c:v>43202</c:v>
                </c:pt>
                <c:pt idx="311">
                  <c:v>43203</c:v>
                </c:pt>
                <c:pt idx="312">
                  <c:v>43206</c:v>
                </c:pt>
                <c:pt idx="313">
                  <c:v>43207</c:v>
                </c:pt>
                <c:pt idx="314">
                  <c:v>43208</c:v>
                </c:pt>
                <c:pt idx="315">
                  <c:v>43209</c:v>
                </c:pt>
                <c:pt idx="316">
                  <c:v>43210</c:v>
                </c:pt>
                <c:pt idx="317">
                  <c:v>43213</c:v>
                </c:pt>
                <c:pt idx="318">
                  <c:v>43214</c:v>
                </c:pt>
                <c:pt idx="319">
                  <c:v>43215</c:v>
                </c:pt>
                <c:pt idx="320">
                  <c:v>43216</c:v>
                </c:pt>
                <c:pt idx="321">
                  <c:v>43217</c:v>
                </c:pt>
                <c:pt idx="322">
                  <c:v>43220</c:v>
                </c:pt>
                <c:pt idx="323">
                  <c:v>43222</c:v>
                </c:pt>
                <c:pt idx="324">
                  <c:v>43223</c:v>
                </c:pt>
                <c:pt idx="325">
                  <c:v>43224</c:v>
                </c:pt>
                <c:pt idx="326">
                  <c:v>43227</c:v>
                </c:pt>
                <c:pt idx="327">
                  <c:v>43228</c:v>
                </c:pt>
                <c:pt idx="328">
                  <c:v>43229</c:v>
                </c:pt>
                <c:pt idx="329">
                  <c:v>43230</c:v>
                </c:pt>
                <c:pt idx="330">
                  <c:v>43231</c:v>
                </c:pt>
                <c:pt idx="331">
                  <c:v>43235</c:v>
                </c:pt>
                <c:pt idx="332">
                  <c:v>43236</c:v>
                </c:pt>
                <c:pt idx="333">
                  <c:v>43237</c:v>
                </c:pt>
                <c:pt idx="334">
                  <c:v>43238</c:v>
                </c:pt>
                <c:pt idx="335">
                  <c:v>43241</c:v>
                </c:pt>
                <c:pt idx="336">
                  <c:v>43242</c:v>
                </c:pt>
                <c:pt idx="337">
                  <c:v>43243</c:v>
                </c:pt>
                <c:pt idx="338">
                  <c:v>43244</c:v>
                </c:pt>
                <c:pt idx="339">
                  <c:v>43245</c:v>
                </c:pt>
                <c:pt idx="340">
                  <c:v>43248</c:v>
                </c:pt>
                <c:pt idx="341">
                  <c:v>43249</c:v>
                </c:pt>
                <c:pt idx="342">
                  <c:v>43250</c:v>
                </c:pt>
                <c:pt idx="343">
                  <c:v>43251</c:v>
                </c:pt>
                <c:pt idx="344">
                  <c:v>43252</c:v>
                </c:pt>
                <c:pt idx="345">
                  <c:v>43256</c:v>
                </c:pt>
                <c:pt idx="346">
                  <c:v>43257</c:v>
                </c:pt>
                <c:pt idx="347">
                  <c:v>43258</c:v>
                </c:pt>
                <c:pt idx="348">
                  <c:v>43259</c:v>
                </c:pt>
                <c:pt idx="349">
                  <c:v>43263</c:v>
                </c:pt>
                <c:pt idx="350">
                  <c:v>43264</c:v>
                </c:pt>
                <c:pt idx="351">
                  <c:v>43265</c:v>
                </c:pt>
                <c:pt idx="352">
                  <c:v>43266</c:v>
                </c:pt>
                <c:pt idx="353">
                  <c:v>43269</c:v>
                </c:pt>
                <c:pt idx="354">
                  <c:v>43270</c:v>
                </c:pt>
                <c:pt idx="355">
                  <c:v>43271</c:v>
                </c:pt>
                <c:pt idx="356">
                  <c:v>43272</c:v>
                </c:pt>
                <c:pt idx="357">
                  <c:v>43273</c:v>
                </c:pt>
                <c:pt idx="358">
                  <c:v>43276</c:v>
                </c:pt>
                <c:pt idx="359">
                  <c:v>43277</c:v>
                </c:pt>
                <c:pt idx="360">
                  <c:v>43278</c:v>
                </c:pt>
                <c:pt idx="361">
                  <c:v>43279</c:v>
                </c:pt>
                <c:pt idx="362">
                  <c:v>43280</c:v>
                </c:pt>
                <c:pt idx="363">
                  <c:v>43284</c:v>
                </c:pt>
                <c:pt idx="364">
                  <c:v>43285</c:v>
                </c:pt>
                <c:pt idx="365">
                  <c:v>43286</c:v>
                </c:pt>
                <c:pt idx="366">
                  <c:v>43287</c:v>
                </c:pt>
                <c:pt idx="367">
                  <c:v>43290</c:v>
                </c:pt>
                <c:pt idx="368">
                  <c:v>43291</c:v>
                </c:pt>
                <c:pt idx="369">
                  <c:v>43292</c:v>
                </c:pt>
                <c:pt idx="370">
                  <c:v>43293</c:v>
                </c:pt>
                <c:pt idx="371">
                  <c:v>43294</c:v>
                </c:pt>
                <c:pt idx="372">
                  <c:v>43297</c:v>
                </c:pt>
                <c:pt idx="373">
                  <c:v>43298</c:v>
                </c:pt>
                <c:pt idx="374">
                  <c:v>43299</c:v>
                </c:pt>
                <c:pt idx="375">
                  <c:v>43300</c:v>
                </c:pt>
                <c:pt idx="376">
                  <c:v>43304</c:v>
                </c:pt>
                <c:pt idx="377">
                  <c:v>43305</c:v>
                </c:pt>
                <c:pt idx="378">
                  <c:v>43306</c:v>
                </c:pt>
                <c:pt idx="379">
                  <c:v>43307</c:v>
                </c:pt>
                <c:pt idx="380">
                  <c:v>43308</c:v>
                </c:pt>
                <c:pt idx="381">
                  <c:v>43311</c:v>
                </c:pt>
                <c:pt idx="382">
                  <c:v>43312</c:v>
                </c:pt>
                <c:pt idx="383">
                  <c:v>43313</c:v>
                </c:pt>
                <c:pt idx="384">
                  <c:v>43314</c:v>
                </c:pt>
                <c:pt idx="385">
                  <c:v>43315</c:v>
                </c:pt>
                <c:pt idx="386">
                  <c:v>43318</c:v>
                </c:pt>
                <c:pt idx="387">
                  <c:v>43320</c:v>
                </c:pt>
                <c:pt idx="388">
                  <c:v>43321</c:v>
                </c:pt>
                <c:pt idx="389">
                  <c:v>43322</c:v>
                </c:pt>
                <c:pt idx="390">
                  <c:v>43325</c:v>
                </c:pt>
                <c:pt idx="391">
                  <c:v>43326</c:v>
                </c:pt>
                <c:pt idx="392">
                  <c:v>43327</c:v>
                </c:pt>
                <c:pt idx="393">
                  <c:v>43328</c:v>
                </c:pt>
                <c:pt idx="394">
                  <c:v>43329</c:v>
                </c:pt>
                <c:pt idx="395">
                  <c:v>43333</c:v>
                </c:pt>
                <c:pt idx="396">
                  <c:v>43334</c:v>
                </c:pt>
                <c:pt idx="397">
                  <c:v>43335</c:v>
                </c:pt>
                <c:pt idx="398">
                  <c:v>43336</c:v>
                </c:pt>
                <c:pt idx="399">
                  <c:v>43339</c:v>
                </c:pt>
                <c:pt idx="400">
                  <c:v>43340</c:v>
                </c:pt>
                <c:pt idx="401">
                  <c:v>43341</c:v>
                </c:pt>
                <c:pt idx="402">
                  <c:v>43342</c:v>
                </c:pt>
                <c:pt idx="403">
                  <c:v>43343</c:v>
                </c:pt>
                <c:pt idx="404">
                  <c:v>43346</c:v>
                </c:pt>
                <c:pt idx="405">
                  <c:v>43347</c:v>
                </c:pt>
                <c:pt idx="406">
                  <c:v>43348</c:v>
                </c:pt>
                <c:pt idx="407">
                  <c:v>43349</c:v>
                </c:pt>
                <c:pt idx="408">
                  <c:v>43350</c:v>
                </c:pt>
                <c:pt idx="409">
                  <c:v>43353</c:v>
                </c:pt>
                <c:pt idx="410">
                  <c:v>43354</c:v>
                </c:pt>
                <c:pt idx="411">
                  <c:v>43355</c:v>
                </c:pt>
                <c:pt idx="412">
                  <c:v>43356</c:v>
                </c:pt>
                <c:pt idx="413">
                  <c:v>43357</c:v>
                </c:pt>
                <c:pt idx="414">
                  <c:v>43360</c:v>
                </c:pt>
                <c:pt idx="415">
                  <c:v>43361</c:v>
                </c:pt>
                <c:pt idx="416">
                  <c:v>43362</c:v>
                </c:pt>
                <c:pt idx="417">
                  <c:v>43363</c:v>
                </c:pt>
                <c:pt idx="418">
                  <c:v>43364</c:v>
                </c:pt>
                <c:pt idx="419">
                  <c:v>43367</c:v>
                </c:pt>
                <c:pt idx="420">
                  <c:v>43368</c:v>
                </c:pt>
                <c:pt idx="421">
                  <c:v>43369</c:v>
                </c:pt>
                <c:pt idx="422">
                  <c:v>43370</c:v>
                </c:pt>
                <c:pt idx="423">
                  <c:v>43371</c:v>
                </c:pt>
                <c:pt idx="424">
                  <c:v>43374</c:v>
                </c:pt>
                <c:pt idx="425">
                  <c:v>43375</c:v>
                </c:pt>
                <c:pt idx="426">
                  <c:v>43376</c:v>
                </c:pt>
                <c:pt idx="427">
                  <c:v>43377</c:v>
                </c:pt>
                <c:pt idx="428">
                  <c:v>43378</c:v>
                </c:pt>
                <c:pt idx="429">
                  <c:v>43381</c:v>
                </c:pt>
                <c:pt idx="430">
                  <c:v>43382</c:v>
                </c:pt>
                <c:pt idx="431">
                  <c:v>43383</c:v>
                </c:pt>
                <c:pt idx="432">
                  <c:v>43384</c:v>
                </c:pt>
                <c:pt idx="433">
                  <c:v>43385</c:v>
                </c:pt>
                <c:pt idx="434">
                  <c:v>43389</c:v>
                </c:pt>
                <c:pt idx="435">
                  <c:v>43390</c:v>
                </c:pt>
                <c:pt idx="436">
                  <c:v>43391</c:v>
                </c:pt>
                <c:pt idx="437">
                  <c:v>43392</c:v>
                </c:pt>
                <c:pt idx="438">
                  <c:v>43395</c:v>
                </c:pt>
                <c:pt idx="439">
                  <c:v>43396</c:v>
                </c:pt>
                <c:pt idx="440">
                  <c:v>43397</c:v>
                </c:pt>
                <c:pt idx="441">
                  <c:v>43398</c:v>
                </c:pt>
                <c:pt idx="442">
                  <c:v>43399</c:v>
                </c:pt>
                <c:pt idx="443">
                  <c:v>43402</c:v>
                </c:pt>
                <c:pt idx="444">
                  <c:v>43403</c:v>
                </c:pt>
                <c:pt idx="445">
                  <c:v>43404</c:v>
                </c:pt>
                <c:pt idx="446">
                  <c:v>43405</c:v>
                </c:pt>
                <c:pt idx="447">
                  <c:v>43406</c:v>
                </c:pt>
                <c:pt idx="448">
                  <c:v>43410</c:v>
                </c:pt>
                <c:pt idx="449">
                  <c:v>43411</c:v>
                </c:pt>
                <c:pt idx="450">
                  <c:v>43412</c:v>
                </c:pt>
                <c:pt idx="451">
                  <c:v>43413</c:v>
                </c:pt>
                <c:pt idx="452">
                  <c:v>43417</c:v>
                </c:pt>
                <c:pt idx="453">
                  <c:v>43418</c:v>
                </c:pt>
                <c:pt idx="454">
                  <c:v>43419</c:v>
                </c:pt>
                <c:pt idx="455">
                  <c:v>43420</c:v>
                </c:pt>
                <c:pt idx="456">
                  <c:v>43423</c:v>
                </c:pt>
                <c:pt idx="457">
                  <c:v>43424</c:v>
                </c:pt>
                <c:pt idx="458">
                  <c:v>43425</c:v>
                </c:pt>
                <c:pt idx="459">
                  <c:v>43426</c:v>
                </c:pt>
                <c:pt idx="460">
                  <c:v>43427</c:v>
                </c:pt>
                <c:pt idx="461">
                  <c:v>43430</c:v>
                </c:pt>
                <c:pt idx="462">
                  <c:v>43431</c:v>
                </c:pt>
                <c:pt idx="463">
                  <c:v>43432</c:v>
                </c:pt>
                <c:pt idx="464">
                  <c:v>43433</c:v>
                </c:pt>
                <c:pt idx="465">
                  <c:v>43434</c:v>
                </c:pt>
                <c:pt idx="466">
                  <c:v>43437</c:v>
                </c:pt>
                <c:pt idx="467">
                  <c:v>43438</c:v>
                </c:pt>
                <c:pt idx="468">
                  <c:v>43439</c:v>
                </c:pt>
                <c:pt idx="469">
                  <c:v>43440</c:v>
                </c:pt>
                <c:pt idx="470">
                  <c:v>43441</c:v>
                </c:pt>
                <c:pt idx="471">
                  <c:v>43444</c:v>
                </c:pt>
                <c:pt idx="472">
                  <c:v>43445</c:v>
                </c:pt>
                <c:pt idx="473">
                  <c:v>43446</c:v>
                </c:pt>
                <c:pt idx="474">
                  <c:v>43447</c:v>
                </c:pt>
                <c:pt idx="475">
                  <c:v>43448</c:v>
                </c:pt>
                <c:pt idx="476">
                  <c:v>43451</c:v>
                </c:pt>
                <c:pt idx="477">
                  <c:v>43452</c:v>
                </c:pt>
                <c:pt idx="478">
                  <c:v>43453</c:v>
                </c:pt>
                <c:pt idx="479">
                  <c:v>43454</c:v>
                </c:pt>
                <c:pt idx="480">
                  <c:v>43455</c:v>
                </c:pt>
                <c:pt idx="481">
                  <c:v>43458</c:v>
                </c:pt>
                <c:pt idx="482">
                  <c:v>43460</c:v>
                </c:pt>
                <c:pt idx="483">
                  <c:v>43461</c:v>
                </c:pt>
                <c:pt idx="484">
                  <c:v>43462</c:v>
                </c:pt>
              </c:numCache>
            </c:numRef>
          </c:cat>
          <c:val>
            <c:numRef>
              <c:f>AVAL!$E$247:$E$976</c:f>
              <c:numCache>
                <c:formatCode>###,###.00</c:formatCode>
                <c:ptCount val="730"/>
                <c:pt idx="0">
                  <c:v>1205</c:v>
                </c:pt>
                <c:pt idx="1">
                  <c:v>1190</c:v>
                </c:pt>
                <c:pt idx="2">
                  <c:v>1220</c:v>
                </c:pt>
                <c:pt idx="3">
                  <c:v>1230</c:v>
                </c:pt>
                <c:pt idx="4">
                  <c:v>1205</c:v>
                </c:pt>
                <c:pt idx="5">
                  <c:v>1215</c:v>
                </c:pt>
                <c:pt idx="6">
                  <c:v>1205</c:v>
                </c:pt>
                <c:pt idx="7">
                  <c:v>1210</c:v>
                </c:pt>
                <c:pt idx="8">
                  <c:v>1205</c:v>
                </c:pt>
                <c:pt idx="9">
                  <c:v>1190</c:v>
                </c:pt>
                <c:pt idx="10">
                  <c:v>1210</c:v>
                </c:pt>
                <c:pt idx="11">
                  <c:v>1205</c:v>
                </c:pt>
                <c:pt idx="12">
                  <c:v>1200</c:v>
                </c:pt>
                <c:pt idx="13">
                  <c:v>1180</c:v>
                </c:pt>
                <c:pt idx="14">
                  <c:v>1190</c:v>
                </c:pt>
                <c:pt idx="15">
                  <c:v>1200</c:v>
                </c:pt>
                <c:pt idx="16">
                  <c:v>1200</c:v>
                </c:pt>
                <c:pt idx="17">
                  <c:v>1220</c:v>
                </c:pt>
                <c:pt idx="18">
                  <c:v>1210</c:v>
                </c:pt>
                <c:pt idx="19">
                  <c:v>1210</c:v>
                </c:pt>
                <c:pt idx="20">
                  <c:v>1180</c:v>
                </c:pt>
                <c:pt idx="21">
                  <c:v>1200</c:v>
                </c:pt>
                <c:pt idx="22">
                  <c:v>1210</c:v>
                </c:pt>
                <c:pt idx="23">
                  <c:v>1210</c:v>
                </c:pt>
                <c:pt idx="24">
                  <c:v>1215</c:v>
                </c:pt>
                <c:pt idx="25">
                  <c:v>1220</c:v>
                </c:pt>
                <c:pt idx="26">
                  <c:v>1190</c:v>
                </c:pt>
                <c:pt idx="27">
                  <c:v>1200</c:v>
                </c:pt>
                <c:pt idx="28">
                  <c:v>1195</c:v>
                </c:pt>
                <c:pt idx="29">
                  <c:v>1195</c:v>
                </c:pt>
                <c:pt idx="30">
                  <c:v>1140</c:v>
                </c:pt>
                <c:pt idx="31">
                  <c:v>1135</c:v>
                </c:pt>
                <c:pt idx="32">
                  <c:v>1160</c:v>
                </c:pt>
                <c:pt idx="33">
                  <c:v>1160</c:v>
                </c:pt>
                <c:pt idx="34">
                  <c:v>1150</c:v>
                </c:pt>
                <c:pt idx="35">
                  <c:v>1145</c:v>
                </c:pt>
                <c:pt idx="36">
                  <c:v>1135</c:v>
                </c:pt>
                <c:pt idx="37">
                  <c:v>1140</c:v>
                </c:pt>
                <c:pt idx="38">
                  <c:v>1130</c:v>
                </c:pt>
                <c:pt idx="39">
                  <c:v>1125</c:v>
                </c:pt>
                <c:pt idx="40">
                  <c:v>1125</c:v>
                </c:pt>
                <c:pt idx="41">
                  <c:v>1125</c:v>
                </c:pt>
                <c:pt idx="42">
                  <c:v>1125</c:v>
                </c:pt>
                <c:pt idx="43">
                  <c:v>1125</c:v>
                </c:pt>
                <c:pt idx="44">
                  <c:v>1125</c:v>
                </c:pt>
                <c:pt idx="45">
                  <c:v>1120</c:v>
                </c:pt>
                <c:pt idx="46">
                  <c:v>1120</c:v>
                </c:pt>
                <c:pt idx="47">
                  <c:v>1120</c:v>
                </c:pt>
                <c:pt idx="48">
                  <c:v>1120</c:v>
                </c:pt>
                <c:pt idx="49">
                  <c:v>1125</c:v>
                </c:pt>
                <c:pt idx="50">
                  <c:v>1100</c:v>
                </c:pt>
                <c:pt idx="51">
                  <c:v>1125</c:v>
                </c:pt>
                <c:pt idx="52">
                  <c:v>1135</c:v>
                </c:pt>
                <c:pt idx="53">
                  <c:v>1160</c:v>
                </c:pt>
                <c:pt idx="54">
                  <c:v>1125</c:v>
                </c:pt>
                <c:pt idx="55">
                  <c:v>1135</c:v>
                </c:pt>
                <c:pt idx="56">
                  <c:v>1140</c:v>
                </c:pt>
                <c:pt idx="57">
                  <c:v>1160</c:v>
                </c:pt>
                <c:pt idx="58">
                  <c:v>1155</c:v>
                </c:pt>
                <c:pt idx="59">
                  <c:v>1155</c:v>
                </c:pt>
                <c:pt idx="60">
                  <c:v>1175</c:v>
                </c:pt>
                <c:pt idx="61">
                  <c:v>1165</c:v>
                </c:pt>
                <c:pt idx="62">
                  <c:v>1165</c:v>
                </c:pt>
                <c:pt idx="63">
                  <c:v>1165</c:v>
                </c:pt>
                <c:pt idx="64">
                  <c:v>1170</c:v>
                </c:pt>
                <c:pt idx="65">
                  <c:v>1180</c:v>
                </c:pt>
                <c:pt idx="66">
                  <c:v>1165</c:v>
                </c:pt>
                <c:pt idx="67">
                  <c:v>1180</c:v>
                </c:pt>
                <c:pt idx="68">
                  <c:v>1180</c:v>
                </c:pt>
                <c:pt idx="69">
                  <c:v>1195</c:v>
                </c:pt>
                <c:pt idx="70">
                  <c:v>1205</c:v>
                </c:pt>
                <c:pt idx="71">
                  <c:v>1190</c:v>
                </c:pt>
                <c:pt idx="72">
                  <c:v>1200</c:v>
                </c:pt>
                <c:pt idx="73">
                  <c:v>1180</c:v>
                </c:pt>
                <c:pt idx="74">
                  <c:v>1180</c:v>
                </c:pt>
                <c:pt idx="75">
                  <c:v>1170</c:v>
                </c:pt>
                <c:pt idx="76">
                  <c:v>1190</c:v>
                </c:pt>
                <c:pt idx="77">
                  <c:v>1175</c:v>
                </c:pt>
                <c:pt idx="78">
                  <c:v>1175</c:v>
                </c:pt>
                <c:pt idx="79">
                  <c:v>1165</c:v>
                </c:pt>
                <c:pt idx="80">
                  <c:v>1150</c:v>
                </c:pt>
                <c:pt idx="81">
                  <c:v>1165</c:v>
                </c:pt>
                <c:pt idx="82">
                  <c:v>1155</c:v>
                </c:pt>
                <c:pt idx="83">
                  <c:v>1160</c:v>
                </c:pt>
                <c:pt idx="84">
                  <c:v>1170</c:v>
                </c:pt>
                <c:pt idx="85">
                  <c:v>1175</c:v>
                </c:pt>
                <c:pt idx="86">
                  <c:v>1180</c:v>
                </c:pt>
                <c:pt idx="87">
                  <c:v>1170</c:v>
                </c:pt>
                <c:pt idx="88">
                  <c:v>1195</c:v>
                </c:pt>
                <c:pt idx="89">
                  <c:v>1210</c:v>
                </c:pt>
                <c:pt idx="90">
                  <c:v>1220</c:v>
                </c:pt>
                <c:pt idx="91">
                  <c:v>1205</c:v>
                </c:pt>
                <c:pt idx="92">
                  <c:v>1200</c:v>
                </c:pt>
                <c:pt idx="93">
                  <c:v>1190</c:v>
                </c:pt>
                <c:pt idx="94">
                  <c:v>1210</c:v>
                </c:pt>
                <c:pt idx="95">
                  <c:v>1210</c:v>
                </c:pt>
                <c:pt idx="96">
                  <c:v>1205</c:v>
                </c:pt>
                <c:pt idx="97">
                  <c:v>1210</c:v>
                </c:pt>
                <c:pt idx="98">
                  <c:v>1210</c:v>
                </c:pt>
                <c:pt idx="99">
                  <c:v>1210</c:v>
                </c:pt>
                <c:pt idx="100">
                  <c:v>1210</c:v>
                </c:pt>
                <c:pt idx="101">
                  <c:v>1215</c:v>
                </c:pt>
                <c:pt idx="102">
                  <c:v>1220</c:v>
                </c:pt>
                <c:pt idx="103">
                  <c:v>1225</c:v>
                </c:pt>
                <c:pt idx="104">
                  <c:v>1215</c:v>
                </c:pt>
                <c:pt idx="105">
                  <c:v>1230</c:v>
                </c:pt>
                <c:pt idx="106">
                  <c:v>1230</c:v>
                </c:pt>
                <c:pt idx="107">
                  <c:v>1215</c:v>
                </c:pt>
                <c:pt idx="108">
                  <c:v>1230</c:v>
                </c:pt>
                <c:pt idx="109">
                  <c:v>1230</c:v>
                </c:pt>
                <c:pt idx="110">
                  <c:v>1230</c:v>
                </c:pt>
                <c:pt idx="111">
                  <c:v>1235</c:v>
                </c:pt>
                <c:pt idx="112">
                  <c:v>1240</c:v>
                </c:pt>
                <c:pt idx="113">
                  <c:v>1245</c:v>
                </c:pt>
                <c:pt idx="114">
                  <c:v>1215</c:v>
                </c:pt>
                <c:pt idx="115">
                  <c:v>1215</c:v>
                </c:pt>
                <c:pt idx="116">
                  <c:v>1205</c:v>
                </c:pt>
                <c:pt idx="117">
                  <c:v>1205</c:v>
                </c:pt>
                <c:pt idx="118">
                  <c:v>1205</c:v>
                </c:pt>
                <c:pt idx="119">
                  <c:v>1215</c:v>
                </c:pt>
                <c:pt idx="120">
                  <c:v>1240</c:v>
                </c:pt>
                <c:pt idx="121">
                  <c:v>1255</c:v>
                </c:pt>
                <c:pt idx="122">
                  <c:v>1235</c:v>
                </c:pt>
                <c:pt idx="123">
                  <c:v>1260</c:v>
                </c:pt>
                <c:pt idx="124">
                  <c:v>1290</c:v>
                </c:pt>
                <c:pt idx="125">
                  <c:v>1265</c:v>
                </c:pt>
                <c:pt idx="126">
                  <c:v>1265</c:v>
                </c:pt>
                <c:pt idx="127">
                  <c:v>1270</c:v>
                </c:pt>
                <c:pt idx="128">
                  <c:v>1280</c:v>
                </c:pt>
                <c:pt idx="129">
                  <c:v>1300</c:v>
                </c:pt>
                <c:pt idx="130">
                  <c:v>1310</c:v>
                </c:pt>
                <c:pt idx="131">
                  <c:v>1305</c:v>
                </c:pt>
                <c:pt idx="132">
                  <c:v>1290</c:v>
                </c:pt>
                <c:pt idx="133">
                  <c:v>1315</c:v>
                </c:pt>
                <c:pt idx="134">
                  <c:v>1300</c:v>
                </c:pt>
                <c:pt idx="135">
                  <c:v>1295</c:v>
                </c:pt>
                <c:pt idx="136">
                  <c:v>1310</c:v>
                </c:pt>
                <c:pt idx="137">
                  <c:v>1300</c:v>
                </c:pt>
                <c:pt idx="138">
                  <c:v>1295</c:v>
                </c:pt>
                <c:pt idx="139">
                  <c:v>1315</c:v>
                </c:pt>
                <c:pt idx="140">
                  <c:v>1305</c:v>
                </c:pt>
                <c:pt idx="141">
                  <c:v>1310</c:v>
                </c:pt>
                <c:pt idx="142">
                  <c:v>1310</c:v>
                </c:pt>
                <c:pt idx="143">
                  <c:v>1315</c:v>
                </c:pt>
                <c:pt idx="144">
                  <c:v>1315</c:v>
                </c:pt>
                <c:pt idx="145">
                  <c:v>1310</c:v>
                </c:pt>
                <c:pt idx="146">
                  <c:v>1310</c:v>
                </c:pt>
                <c:pt idx="147">
                  <c:v>1300</c:v>
                </c:pt>
                <c:pt idx="148">
                  <c:v>1305</c:v>
                </c:pt>
                <c:pt idx="149">
                  <c:v>1300</c:v>
                </c:pt>
                <c:pt idx="150">
                  <c:v>1265</c:v>
                </c:pt>
                <c:pt idx="151">
                  <c:v>1285</c:v>
                </c:pt>
                <c:pt idx="152">
                  <c:v>1305</c:v>
                </c:pt>
                <c:pt idx="153">
                  <c:v>1305</c:v>
                </c:pt>
                <c:pt idx="154">
                  <c:v>1305</c:v>
                </c:pt>
                <c:pt idx="155">
                  <c:v>1320</c:v>
                </c:pt>
                <c:pt idx="156">
                  <c:v>1305</c:v>
                </c:pt>
                <c:pt idx="157">
                  <c:v>1320</c:v>
                </c:pt>
                <c:pt idx="158">
                  <c:v>1310</c:v>
                </c:pt>
                <c:pt idx="159">
                  <c:v>1305</c:v>
                </c:pt>
                <c:pt idx="160">
                  <c:v>1305</c:v>
                </c:pt>
                <c:pt idx="161">
                  <c:v>1310</c:v>
                </c:pt>
                <c:pt idx="162">
                  <c:v>1325</c:v>
                </c:pt>
                <c:pt idx="163">
                  <c:v>1315</c:v>
                </c:pt>
                <c:pt idx="164">
                  <c:v>1325</c:v>
                </c:pt>
                <c:pt idx="165">
                  <c:v>1330</c:v>
                </c:pt>
                <c:pt idx="166">
                  <c:v>1320</c:v>
                </c:pt>
                <c:pt idx="167">
                  <c:v>1320</c:v>
                </c:pt>
                <c:pt idx="168">
                  <c:v>1325</c:v>
                </c:pt>
                <c:pt idx="169">
                  <c:v>1300</c:v>
                </c:pt>
                <c:pt idx="170">
                  <c:v>1310</c:v>
                </c:pt>
                <c:pt idx="171">
                  <c:v>1315</c:v>
                </c:pt>
                <c:pt idx="172">
                  <c:v>1315</c:v>
                </c:pt>
                <c:pt idx="173">
                  <c:v>1320</c:v>
                </c:pt>
                <c:pt idx="174">
                  <c:v>1315</c:v>
                </c:pt>
                <c:pt idx="175">
                  <c:v>1310</c:v>
                </c:pt>
                <c:pt idx="176">
                  <c:v>1320</c:v>
                </c:pt>
                <c:pt idx="177">
                  <c:v>1310</c:v>
                </c:pt>
                <c:pt idx="178">
                  <c:v>1305</c:v>
                </c:pt>
                <c:pt idx="179">
                  <c:v>1320</c:v>
                </c:pt>
                <c:pt idx="180">
                  <c:v>1310</c:v>
                </c:pt>
                <c:pt idx="181">
                  <c:v>1320</c:v>
                </c:pt>
                <c:pt idx="182">
                  <c:v>1315</c:v>
                </c:pt>
                <c:pt idx="183">
                  <c:v>1315</c:v>
                </c:pt>
                <c:pt idx="184">
                  <c:v>1325</c:v>
                </c:pt>
                <c:pt idx="185">
                  <c:v>1330</c:v>
                </c:pt>
                <c:pt idx="186">
                  <c:v>1320</c:v>
                </c:pt>
                <c:pt idx="187">
                  <c:v>1330</c:v>
                </c:pt>
                <c:pt idx="188">
                  <c:v>1335</c:v>
                </c:pt>
                <c:pt idx="189">
                  <c:v>1340</c:v>
                </c:pt>
                <c:pt idx="190">
                  <c:v>1340</c:v>
                </c:pt>
                <c:pt idx="191">
                  <c:v>1335</c:v>
                </c:pt>
                <c:pt idx="192">
                  <c:v>1345</c:v>
                </c:pt>
                <c:pt idx="193">
                  <c:v>1360</c:v>
                </c:pt>
                <c:pt idx="194">
                  <c:v>1375</c:v>
                </c:pt>
                <c:pt idx="195">
                  <c:v>1370</c:v>
                </c:pt>
                <c:pt idx="196">
                  <c:v>1380</c:v>
                </c:pt>
                <c:pt idx="197">
                  <c:v>1380</c:v>
                </c:pt>
                <c:pt idx="198">
                  <c:v>1365</c:v>
                </c:pt>
                <c:pt idx="199">
                  <c:v>1375</c:v>
                </c:pt>
                <c:pt idx="200">
                  <c:v>1375</c:v>
                </c:pt>
                <c:pt idx="201">
                  <c:v>1370</c:v>
                </c:pt>
                <c:pt idx="202">
                  <c:v>1365</c:v>
                </c:pt>
                <c:pt idx="203">
                  <c:v>1355</c:v>
                </c:pt>
                <c:pt idx="204">
                  <c:v>1340</c:v>
                </c:pt>
                <c:pt idx="205">
                  <c:v>1340</c:v>
                </c:pt>
                <c:pt idx="206">
                  <c:v>1340</c:v>
                </c:pt>
                <c:pt idx="207">
                  <c:v>1320</c:v>
                </c:pt>
                <c:pt idx="208">
                  <c:v>1300</c:v>
                </c:pt>
                <c:pt idx="209">
                  <c:v>1305</c:v>
                </c:pt>
                <c:pt idx="210">
                  <c:v>1315</c:v>
                </c:pt>
                <c:pt idx="211">
                  <c:v>1265</c:v>
                </c:pt>
                <c:pt idx="212">
                  <c:v>1275</c:v>
                </c:pt>
                <c:pt idx="213">
                  <c:v>1275</c:v>
                </c:pt>
                <c:pt idx="214">
                  <c:v>1285</c:v>
                </c:pt>
                <c:pt idx="215">
                  <c:v>1300</c:v>
                </c:pt>
                <c:pt idx="216">
                  <c:v>1310</c:v>
                </c:pt>
                <c:pt idx="217">
                  <c:v>1285</c:v>
                </c:pt>
                <c:pt idx="218">
                  <c:v>1280</c:v>
                </c:pt>
                <c:pt idx="219">
                  <c:v>1295</c:v>
                </c:pt>
                <c:pt idx="220">
                  <c:v>1270</c:v>
                </c:pt>
                <c:pt idx="221">
                  <c:v>1300</c:v>
                </c:pt>
                <c:pt idx="222">
                  <c:v>1275</c:v>
                </c:pt>
                <c:pt idx="223">
                  <c:v>1300</c:v>
                </c:pt>
                <c:pt idx="224">
                  <c:v>1300</c:v>
                </c:pt>
                <c:pt idx="225">
                  <c:v>1300</c:v>
                </c:pt>
                <c:pt idx="226">
                  <c:v>1245</c:v>
                </c:pt>
                <c:pt idx="227">
                  <c:v>1235</c:v>
                </c:pt>
                <c:pt idx="228">
                  <c:v>1260</c:v>
                </c:pt>
                <c:pt idx="229">
                  <c:v>1270</c:v>
                </c:pt>
                <c:pt idx="230">
                  <c:v>1270</c:v>
                </c:pt>
                <c:pt idx="231">
                  <c:v>1275</c:v>
                </c:pt>
                <c:pt idx="232">
                  <c:v>1275</c:v>
                </c:pt>
                <c:pt idx="233">
                  <c:v>1275</c:v>
                </c:pt>
                <c:pt idx="234">
                  <c:v>1280</c:v>
                </c:pt>
                <c:pt idx="235">
                  <c:v>1280</c:v>
                </c:pt>
                <c:pt idx="236">
                  <c:v>1280</c:v>
                </c:pt>
                <c:pt idx="237">
                  <c:v>1300</c:v>
                </c:pt>
                <c:pt idx="238">
                  <c:v>1300</c:v>
                </c:pt>
                <c:pt idx="239">
                  <c:v>1260</c:v>
                </c:pt>
                <c:pt idx="240">
                  <c:v>1305</c:v>
                </c:pt>
                <c:pt idx="241">
                  <c:v>1300</c:v>
                </c:pt>
                <c:pt idx="242">
                  <c:v>1300</c:v>
                </c:pt>
                <c:pt idx="243">
                  <c:v>1265</c:v>
                </c:pt>
                <c:pt idx="244">
                  <c:v>1300</c:v>
                </c:pt>
                <c:pt idx="245">
                  <c:v>1290</c:v>
                </c:pt>
                <c:pt idx="246">
                  <c:v>1290</c:v>
                </c:pt>
                <c:pt idx="247">
                  <c:v>1275</c:v>
                </c:pt>
                <c:pt idx="248">
                  <c:v>1270</c:v>
                </c:pt>
                <c:pt idx="249">
                  <c:v>1275</c:v>
                </c:pt>
                <c:pt idx="250">
                  <c:v>1310</c:v>
                </c:pt>
                <c:pt idx="251">
                  <c:v>1270</c:v>
                </c:pt>
                <c:pt idx="252">
                  <c:v>1280</c:v>
                </c:pt>
                <c:pt idx="253">
                  <c:v>1285</c:v>
                </c:pt>
                <c:pt idx="254">
                  <c:v>1290</c:v>
                </c:pt>
                <c:pt idx="255">
                  <c:v>1280</c:v>
                </c:pt>
                <c:pt idx="256">
                  <c:v>1295</c:v>
                </c:pt>
                <c:pt idx="257">
                  <c:v>1310</c:v>
                </c:pt>
                <c:pt idx="258">
                  <c:v>1315</c:v>
                </c:pt>
                <c:pt idx="259">
                  <c:v>1300</c:v>
                </c:pt>
                <c:pt idx="260">
                  <c:v>1305</c:v>
                </c:pt>
                <c:pt idx="261">
                  <c:v>1295</c:v>
                </c:pt>
                <c:pt idx="262">
                  <c:v>1245</c:v>
                </c:pt>
                <c:pt idx="263">
                  <c:v>1280</c:v>
                </c:pt>
                <c:pt idx="264">
                  <c:v>1275</c:v>
                </c:pt>
                <c:pt idx="265">
                  <c:v>1255</c:v>
                </c:pt>
                <c:pt idx="266">
                  <c:v>1275</c:v>
                </c:pt>
                <c:pt idx="267">
                  <c:v>1260</c:v>
                </c:pt>
                <c:pt idx="268">
                  <c:v>1260</c:v>
                </c:pt>
                <c:pt idx="269">
                  <c:v>1245</c:v>
                </c:pt>
                <c:pt idx="270">
                  <c:v>1255</c:v>
                </c:pt>
                <c:pt idx="271">
                  <c:v>1295</c:v>
                </c:pt>
                <c:pt idx="272">
                  <c:v>1310</c:v>
                </c:pt>
                <c:pt idx="273">
                  <c:v>1270</c:v>
                </c:pt>
                <c:pt idx="274">
                  <c:v>1275</c:v>
                </c:pt>
                <c:pt idx="275">
                  <c:v>1275</c:v>
                </c:pt>
                <c:pt idx="276">
                  <c:v>1290</c:v>
                </c:pt>
                <c:pt idx="277">
                  <c:v>1300</c:v>
                </c:pt>
                <c:pt idx="278">
                  <c:v>1275</c:v>
                </c:pt>
                <c:pt idx="279">
                  <c:v>1270</c:v>
                </c:pt>
                <c:pt idx="280">
                  <c:v>1275</c:v>
                </c:pt>
                <c:pt idx="281">
                  <c:v>1265</c:v>
                </c:pt>
                <c:pt idx="282">
                  <c:v>1255</c:v>
                </c:pt>
                <c:pt idx="283">
                  <c:v>1240</c:v>
                </c:pt>
                <c:pt idx="284">
                  <c:v>1205</c:v>
                </c:pt>
                <c:pt idx="285">
                  <c:v>1215</c:v>
                </c:pt>
                <c:pt idx="286">
                  <c:v>1220</c:v>
                </c:pt>
                <c:pt idx="287">
                  <c:v>1240</c:v>
                </c:pt>
                <c:pt idx="288">
                  <c:v>1235</c:v>
                </c:pt>
                <c:pt idx="289">
                  <c:v>1265</c:v>
                </c:pt>
                <c:pt idx="290">
                  <c:v>1215</c:v>
                </c:pt>
                <c:pt idx="291">
                  <c:v>1230</c:v>
                </c:pt>
                <c:pt idx="292">
                  <c:v>1220</c:v>
                </c:pt>
                <c:pt idx="293">
                  <c:v>1235</c:v>
                </c:pt>
                <c:pt idx="294">
                  <c:v>1225</c:v>
                </c:pt>
                <c:pt idx="295">
                  <c:v>1210</c:v>
                </c:pt>
                <c:pt idx="296">
                  <c:v>1210</c:v>
                </c:pt>
                <c:pt idx="297">
                  <c:v>1205</c:v>
                </c:pt>
                <c:pt idx="298">
                  <c:v>1205</c:v>
                </c:pt>
                <c:pt idx="299">
                  <c:v>1205</c:v>
                </c:pt>
                <c:pt idx="300">
                  <c:v>1160</c:v>
                </c:pt>
                <c:pt idx="301">
                  <c:v>1160</c:v>
                </c:pt>
                <c:pt idx="302">
                  <c:v>1170</c:v>
                </c:pt>
                <c:pt idx="303">
                  <c:v>1170</c:v>
                </c:pt>
                <c:pt idx="304">
                  <c:v>1195</c:v>
                </c:pt>
                <c:pt idx="305">
                  <c:v>1215</c:v>
                </c:pt>
                <c:pt idx="306">
                  <c:v>1220</c:v>
                </c:pt>
                <c:pt idx="307">
                  <c:v>1215</c:v>
                </c:pt>
                <c:pt idx="308">
                  <c:v>1240</c:v>
                </c:pt>
                <c:pt idx="309">
                  <c:v>1245</c:v>
                </c:pt>
                <c:pt idx="310">
                  <c:v>1230</c:v>
                </c:pt>
                <c:pt idx="311">
                  <c:v>1250</c:v>
                </c:pt>
                <c:pt idx="312">
                  <c:v>1250</c:v>
                </c:pt>
                <c:pt idx="313">
                  <c:v>1245</c:v>
                </c:pt>
                <c:pt idx="314">
                  <c:v>1240</c:v>
                </c:pt>
                <c:pt idx="315">
                  <c:v>1245</c:v>
                </c:pt>
                <c:pt idx="316">
                  <c:v>1245</c:v>
                </c:pt>
                <c:pt idx="317">
                  <c:v>1245</c:v>
                </c:pt>
                <c:pt idx="318">
                  <c:v>1240</c:v>
                </c:pt>
                <c:pt idx="319">
                  <c:v>1240</c:v>
                </c:pt>
                <c:pt idx="320">
                  <c:v>1225</c:v>
                </c:pt>
                <c:pt idx="321">
                  <c:v>1245</c:v>
                </c:pt>
                <c:pt idx="322">
                  <c:v>1245</c:v>
                </c:pt>
                <c:pt idx="323">
                  <c:v>1240</c:v>
                </c:pt>
                <c:pt idx="324">
                  <c:v>1225</c:v>
                </c:pt>
                <c:pt idx="325">
                  <c:v>1235</c:v>
                </c:pt>
                <c:pt idx="326">
                  <c:v>1215</c:v>
                </c:pt>
                <c:pt idx="327">
                  <c:v>1210</c:v>
                </c:pt>
                <c:pt idx="328">
                  <c:v>1230</c:v>
                </c:pt>
                <c:pt idx="329">
                  <c:v>1220</c:v>
                </c:pt>
                <c:pt idx="330">
                  <c:v>1205</c:v>
                </c:pt>
                <c:pt idx="331">
                  <c:v>1190</c:v>
                </c:pt>
                <c:pt idx="332">
                  <c:v>1190</c:v>
                </c:pt>
                <c:pt idx="333">
                  <c:v>1200</c:v>
                </c:pt>
                <c:pt idx="334">
                  <c:v>1195</c:v>
                </c:pt>
                <c:pt idx="335">
                  <c:v>1190</c:v>
                </c:pt>
                <c:pt idx="336">
                  <c:v>1235</c:v>
                </c:pt>
                <c:pt idx="337">
                  <c:v>1205</c:v>
                </c:pt>
                <c:pt idx="338">
                  <c:v>1220</c:v>
                </c:pt>
                <c:pt idx="339">
                  <c:v>1235</c:v>
                </c:pt>
                <c:pt idx="340">
                  <c:v>1200</c:v>
                </c:pt>
                <c:pt idx="341">
                  <c:v>1220</c:v>
                </c:pt>
                <c:pt idx="342">
                  <c:v>1225</c:v>
                </c:pt>
                <c:pt idx="343">
                  <c:v>1240</c:v>
                </c:pt>
                <c:pt idx="344">
                  <c:v>1240</c:v>
                </c:pt>
                <c:pt idx="345">
                  <c:v>1240</c:v>
                </c:pt>
                <c:pt idx="346">
                  <c:v>1225</c:v>
                </c:pt>
                <c:pt idx="347">
                  <c:v>1235</c:v>
                </c:pt>
                <c:pt idx="348">
                  <c:v>1235</c:v>
                </c:pt>
                <c:pt idx="349">
                  <c:v>1230</c:v>
                </c:pt>
                <c:pt idx="350">
                  <c:v>1230</c:v>
                </c:pt>
                <c:pt idx="351">
                  <c:v>1225</c:v>
                </c:pt>
                <c:pt idx="352">
                  <c:v>1220</c:v>
                </c:pt>
                <c:pt idx="353">
                  <c:v>1220</c:v>
                </c:pt>
                <c:pt idx="354">
                  <c:v>1220</c:v>
                </c:pt>
                <c:pt idx="355">
                  <c:v>1200</c:v>
                </c:pt>
                <c:pt idx="356">
                  <c:v>1205</c:v>
                </c:pt>
                <c:pt idx="357">
                  <c:v>1190</c:v>
                </c:pt>
                <c:pt idx="358">
                  <c:v>1200</c:v>
                </c:pt>
                <c:pt idx="359">
                  <c:v>1195</c:v>
                </c:pt>
                <c:pt idx="360">
                  <c:v>1220</c:v>
                </c:pt>
                <c:pt idx="361">
                  <c:v>1225</c:v>
                </c:pt>
                <c:pt idx="362">
                  <c:v>1210</c:v>
                </c:pt>
                <c:pt idx="363">
                  <c:v>1190</c:v>
                </c:pt>
                <c:pt idx="364">
                  <c:v>1190</c:v>
                </c:pt>
                <c:pt idx="365">
                  <c:v>1220</c:v>
                </c:pt>
                <c:pt idx="366">
                  <c:v>1195</c:v>
                </c:pt>
                <c:pt idx="367">
                  <c:v>1195</c:v>
                </c:pt>
                <c:pt idx="368">
                  <c:v>1220</c:v>
                </c:pt>
                <c:pt idx="369">
                  <c:v>1200</c:v>
                </c:pt>
                <c:pt idx="370">
                  <c:v>1200</c:v>
                </c:pt>
                <c:pt idx="371">
                  <c:v>1190</c:v>
                </c:pt>
                <c:pt idx="372">
                  <c:v>1180</c:v>
                </c:pt>
                <c:pt idx="373">
                  <c:v>1185</c:v>
                </c:pt>
                <c:pt idx="374">
                  <c:v>1175</c:v>
                </c:pt>
                <c:pt idx="375">
                  <c:v>1165</c:v>
                </c:pt>
                <c:pt idx="376">
                  <c:v>1170</c:v>
                </c:pt>
                <c:pt idx="377">
                  <c:v>1165</c:v>
                </c:pt>
                <c:pt idx="378">
                  <c:v>1170</c:v>
                </c:pt>
                <c:pt idx="379">
                  <c:v>1200</c:v>
                </c:pt>
                <c:pt idx="380">
                  <c:v>1180</c:v>
                </c:pt>
                <c:pt idx="381">
                  <c:v>1190</c:v>
                </c:pt>
                <c:pt idx="382">
                  <c:v>1150</c:v>
                </c:pt>
                <c:pt idx="383">
                  <c:v>1180</c:v>
                </c:pt>
                <c:pt idx="384">
                  <c:v>1180</c:v>
                </c:pt>
                <c:pt idx="385">
                  <c:v>1145</c:v>
                </c:pt>
                <c:pt idx="386">
                  <c:v>1150</c:v>
                </c:pt>
                <c:pt idx="387">
                  <c:v>1160</c:v>
                </c:pt>
                <c:pt idx="388">
                  <c:v>1155</c:v>
                </c:pt>
                <c:pt idx="389">
                  <c:v>1155</c:v>
                </c:pt>
                <c:pt idx="390">
                  <c:v>1150</c:v>
                </c:pt>
                <c:pt idx="391">
                  <c:v>1165</c:v>
                </c:pt>
                <c:pt idx="392">
                  <c:v>1180</c:v>
                </c:pt>
                <c:pt idx="393">
                  <c:v>1175</c:v>
                </c:pt>
                <c:pt idx="394">
                  <c:v>1190</c:v>
                </c:pt>
                <c:pt idx="395">
                  <c:v>1190</c:v>
                </c:pt>
                <c:pt idx="396">
                  <c:v>1170</c:v>
                </c:pt>
                <c:pt idx="397">
                  <c:v>1180</c:v>
                </c:pt>
                <c:pt idx="398">
                  <c:v>1180</c:v>
                </c:pt>
                <c:pt idx="399">
                  <c:v>1175</c:v>
                </c:pt>
                <c:pt idx="400">
                  <c:v>1175</c:v>
                </c:pt>
                <c:pt idx="401">
                  <c:v>1195</c:v>
                </c:pt>
                <c:pt idx="402">
                  <c:v>1175</c:v>
                </c:pt>
                <c:pt idx="403">
                  <c:v>1195</c:v>
                </c:pt>
                <c:pt idx="404">
                  <c:v>1190</c:v>
                </c:pt>
                <c:pt idx="405">
                  <c:v>1190</c:v>
                </c:pt>
                <c:pt idx="406">
                  <c:v>1175</c:v>
                </c:pt>
                <c:pt idx="407">
                  <c:v>1150</c:v>
                </c:pt>
                <c:pt idx="408">
                  <c:v>1150</c:v>
                </c:pt>
                <c:pt idx="409">
                  <c:v>1185</c:v>
                </c:pt>
                <c:pt idx="410">
                  <c:v>1180</c:v>
                </c:pt>
                <c:pt idx="411">
                  <c:v>1180</c:v>
                </c:pt>
                <c:pt idx="412">
                  <c:v>1160</c:v>
                </c:pt>
                <c:pt idx="413">
                  <c:v>1170</c:v>
                </c:pt>
                <c:pt idx="414">
                  <c:v>1150</c:v>
                </c:pt>
                <c:pt idx="415">
                  <c:v>1145</c:v>
                </c:pt>
                <c:pt idx="416">
                  <c:v>1140</c:v>
                </c:pt>
                <c:pt idx="417">
                  <c:v>1140</c:v>
                </c:pt>
                <c:pt idx="418">
                  <c:v>1135</c:v>
                </c:pt>
                <c:pt idx="419">
                  <c:v>1135</c:v>
                </c:pt>
                <c:pt idx="420">
                  <c:v>1135</c:v>
                </c:pt>
                <c:pt idx="421">
                  <c:v>1125</c:v>
                </c:pt>
                <c:pt idx="422">
                  <c:v>1125</c:v>
                </c:pt>
                <c:pt idx="423">
                  <c:v>1145</c:v>
                </c:pt>
                <c:pt idx="424">
                  <c:v>1140</c:v>
                </c:pt>
                <c:pt idx="425">
                  <c:v>1140</c:v>
                </c:pt>
                <c:pt idx="426">
                  <c:v>1145</c:v>
                </c:pt>
                <c:pt idx="427">
                  <c:v>1135</c:v>
                </c:pt>
                <c:pt idx="428">
                  <c:v>1135</c:v>
                </c:pt>
                <c:pt idx="429">
                  <c:v>1140</c:v>
                </c:pt>
                <c:pt idx="430">
                  <c:v>1125</c:v>
                </c:pt>
                <c:pt idx="431">
                  <c:v>1130</c:v>
                </c:pt>
                <c:pt idx="432">
                  <c:v>1105</c:v>
                </c:pt>
                <c:pt idx="433">
                  <c:v>1110</c:v>
                </c:pt>
                <c:pt idx="434">
                  <c:v>1125</c:v>
                </c:pt>
                <c:pt idx="435">
                  <c:v>1115</c:v>
                </c:pt>
                <c:pt idx="436">
                  <c:v>1140</c:v>
                </c:pt>
                <c:pt idx="437">
                  <c:v>1120</c:v>
                </c:pt>
                <c:pt idx="438">
                  <c:v>1120</c:v>
                </c:pt>
                <c:pt idx="439">
                  <c:v>1120</c:v>
                </c:pt>
                <c:pt idx="440">
                  <c:v>1120</c:v>
                </c:pt>
                <c:pt idx="441">
                  <c:v>1100</c:v>
                </c:pt>
                <c:pt idx="442">
                  <c:v>1075</c:v>
                </c:pt>
                <c:pt idx="443">
                  <c:v>1070</c:v>
                </c:pt>
                <c:pt idx="444">
                  <c:v>1070</c:v>
                </c:pt>
                <c:pt idx="445">
                  <c:v>1100</c:v>
                </c:pt>
                <c:pt idx="446">
                  <c:v>1180</c:v>
                </c:pt>
                <c:pt idx="447">
                  <c:v>1170</c:v>
                </c:pt>
                <c:pt idx="448">
                  <c:v>1170</c:v>
                </c:pt>
                <c:pt idx="449">
                  <c:v>1150</c:v>
                </c:pt>
                <c:pt idx="450">
                  <c:v>1150</c:v>
                </c:pt>
                <c:pt idx="451">
                  <c:v>1150</c:v>
                </c:pt>
                <c:pt idx="452">
                  <c:v>1135</c:v>
                </c:pt>
                <c:pt idx="453">
                  <c:v>1135</c:v>
                </c:pt>
                <c:pt idx="454">
                  <c:v>1140</c:v>
                </c:pt>
                <c:pt idx="455">
                  <c:v>1175</c:v>
                </c:pt>
                <c:pt idx="456">
                  <c:v>1165</c:v>
                </c:pt>
                <c:pt idx="457">
                  <c:v>1120</c:v>
                </c:pt>
                <c:pt idx="458">
                  <c:v>1070</c:v>
                </c:pt>
                <c:pt idx="459">
                  <c:v>1060</c:v>
                </c:pt>
                <c:pt idx="460">
                  <c:v>1030</c:v>
                </c:pt>
                <c:pt idx="461">
                  <c:v>1050</c:v>
                </c:pt>
                <c:pt idx="462">
                  <c:v>1030</c:v>
                </c:pt>
                <c:pt idx="463">
                  <c:v>1030</c:v>
                </c:pt>
                <c:pt idx="464">
                  <c:v>1025</c:v>
                </c:pt>
                <c:pt idx="465">
                  <c:v>1010</c:v>
                </c:pt>
                <c:pt idx="466">
                  <c:v>1010</c:v>
                </c:pt>
                <c:pt idx="467">
                  <c:v>1025</c:v>
                </c:pt>
                <c:pt idx="468">
                  <c:v>1020</c:v>
                </c:pt>
                <c:pt idx="469">
                  <c:v>1020</c:v>
                </c:pt>
                <c:pt idx="470">
                  <c:v>1020</c:v>
                </c:pt>
                <c:pt idx="471">
                  <c:v>1030</c:v>
                </c:pt>
                <c:pt idx="472">
                  <c:v>1035</c:v>
                </c:pt>
                <c:pt idx="473">
                  <c:v>1020</c:v>
                </c:pt>
                <c:pt idx="474">
                  <c:v>1030</c:v>
                </c:pt>
                <c:pt idx="475">
                  <c:v>1030</c:v>
                </c:pt>
                <c:pt idx="476">
                  <c:v>980</c:v>
                </c:pt>
                <c:pt idx="477">
                  <c:v>990</c:v>
                </c:pt>
                <c:pt idx="478">
                  <c:v>981</c:v>
                </c:pt>
                <c:pt idx="479">
                  <c:v>1030</c:v>
                </c:pt>
                <c:pt idx="480">
                  <c:v>940</c:v>
                </c:pt>
                <c:pt idx="481">
                  <c:v>901</c:v>
                </c:pt>
                <c:pt idx="482">
                  <c:v>901</c:v>
                </c:pt>
                <c:pt idx="483">
                  <c:v>925</c:v>
                </c:pt>
                <c:pt idx="484">
                  <c:v>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01-4298-9930-DE5429CC6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5095279"/>
        <c:axId val="1747711727"/>
      </c:lineChart>
      <c:dateAx>
        <c:axId val="915095279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7711727"/>
        <c:crosses val="autoZero"/>
        <c:auto val="1"/>
        <c:lblOffset val="100"/>
        <c:baseTimeUnit val="days"/>
      </c:dateAx>
      <c:valAx>
        <c:axId val="1747711727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,###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095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AVAL!$O$19</c:f>
              <c:strCache>
                <c:ptCount val="1"/>
                <c:pt idx="0">
                  <c:v>N° Días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AVAL!$M$20:$M$23</c:f>
              <c:numCache>
                <c:formatCode>0.000</c:formatCode>
                <c:ptCount val="4"/>
                <c:pt idx="0">
                  <c:v>-8.737864077669899E-2</c:v>
                </c:pt>
                <c:pt idx="1">
                  <c:v>-4.7352162400706055E-2</c:v>
                </c:pt>
                <c:pt idx="2">
                  <c:v>-7.3256840247131194E-3</c:v>
                </c:pt>
                <c:pt idx="3">
                  <c:v>3.2700794351279816E-2</c:v>
                </c:pt>
              </c:numCache>
            </c:numRef>
          </c:cat>
          <c:val>
            <c:numRef>
              <c:f>AVAL!$O$20:$O$23</c:f>
              <c:numCache>
                <c:formatCode>General</c:formatCode>
                <c:ptCount val="4"/>
                <c:pt idx="0">
                  <c:v>2</c:v>
                </c:pt>
                <c:pt idx="1">
                  <c:v>186</c:v>
                </c:pt>
                <c:pt idx="2">
                  <c:v>532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D-47E3-9B01-391128FDF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2819136"/>
        <c:axId val="582819464"/>
      </c:barChart>
      <c:catAx>
        <c:axId val="582819136"/>
        <c:scaling>
          <c:orientation val="minMax"/>
        </c:scaling>
        <c:delete val="0"/>
        <c:axPos val="b"/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819464"/>
        <c:crosses val="autoZero"/>
        <c:auto val="1"/>
        <c:lblAlgn val="ctr"/>
        <c:lblOffset val="100"/>
        <c:noMultiLvlLbl val="0"/>
      </c:catAx>
      <c:valAx>
        <c:axId val="582819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AVAL!$N$40</c:f>
              <c:strCache>
                <c:ptCount val="1"/>
                <c:pt idx="0">
                  <c:v>Días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AVAL!$M$41:$M$44</c:f>
              <c:strCache>
                <c:ptCount val="4"/>
                <c:pt idx="0">
                  <c:v>(-0,087 a -0,046)</c:v>
                </c:pt>
                <c:pt idx="1">
                  <c:v>(-0,046 a -0,004)</c:v>
                </c:pt>
                <c:pt idx="2">
                  <c:v>(-0,004 a 0,038)</c:v>
                </c:pt>
                <c:pt idx="3">
                  <c:v>(0,038 a 0,080)</c:v>
                </c:pt>
              </c:strCache>
            </c:strRef>
          </c:cat>
          <c:val>
            <c:numRef>
              <c:f>AVAL!$N$41:$N$44</c:f>
              <c:numCache>
                <c:formatCode>General</c:formatCode>
                <c:ptCount val="4"/>
                <c:pt idx="0">
                  <c:v>2</c:v>
                </c:pt>
                <c:pt idx="1">
                  <c:v>186</c:v>
                </c:pt>
                <c:pt idx="2">
                  <c:v>532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B-4F70-B81B-D2B070C86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8102952"/>
        <c:axId val="498104920"/>
      </c:barChart>
      <c:catAx>
        <c:axId val="498102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104920"/>
        <c:crosses val="autoZero"/>
        <c:auto val="1"/>
        <c:lblAlgn val="ctr"/>
        <c:lblOffset val="100"/>
        <c:noMultiLvlLbl val="0"/>
      </c:catAx>
      <c:valAx>
        <c:axId val="49810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102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304800</xdr:colOff>
      <xdr:row>14</xdr:row>
      <xdr:rowOff>142875</xdr:rowOff>
    </xdr:from>
    <xdr:to>
      <xdr:col>26</xdr:col>
      <xdr:colOff>219075</xdr:colOff>
      <xdr:row>29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226451C-1F67-460E-AFA3-1BFDA063BC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209549</xdr:colOff>
      <xdr:row>30</xdr:row>
      <xdr:rowOff>38100</xdr:rowOff>
    </xdr:from>
    <xdr:to>
      <xdr:col>26</xdr:col>
      <xdr:colOff>152400</xdr:colOff>
      <xdr:row>47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928F09C-0D52-48C4-997C-5F583C5B12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409575</xdr:colOff>
      <xdr:row>0</xdr:row>
      <xdr:rowOff>1</xdr:rowOff>
    </xdr:from>
    <xdr:to>
      <xdr:col>23</xdr:col>
      <xdr:colOff>419100</xdr:colOff>
      <xdr:row>14</xdr:row>
      <xdr:rowOff>76201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059E248-7925-4838-B4B6-6B1537EF4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92075</xdr:colOff>
      <xdr:row>0</xdr:row>
      <xdr:rowOff>1</xdr:rowOff>
    </xdr:from>
    <xdr:to>
      <xdr:col>19</xdr:col>
      <xdr:colOff>676275</xdr:colOff>
      <xdr:row>13</xdr:row>
      <xdr:rowOff>66676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7AC67B-96B5-4CE0-BF36-253CFBE205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590550</xdr:colOff>
      <xdr:row>18</xdr:row>
      <xdr:rowOff>152400</xdr:rowOff>
    </xdr:from>
    <xdr:to>
      <xdr:col>21</xdr:col>
      <xdr:colOff>590550</xdr:colOff>
      <xdr:row>35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044D203-998F-4770-8B91-D98AF39A50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219074</xdr:colOff>
      <xdr:row>37</xdr:row>
      <xdr:rowOff>57149</xdr:rowOff>
    </xdr:from>
    <xdr:to>
      <xdr:col>21</xdr:col>
      <xdr:colOff>590550</xdr:colOff>
      <xdr:row>50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7D78909-8558-427C-9CDD-80C1CDAFF5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168274</xdr:colOff>
      <xdr:row>0</xdr:row>
      <xdr:rowOff>53975</xdr:rowOff>
    </xdr:from>
    <xdr:to>
      <xdr:col>20</xdr:col>
      <xdr:colOff>180975</xdr:colOff>
      <xdr:row>14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A85D00-B8EE-4D91-8B48-C5DD61718E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314325</xdr:colOff>
      <xdr:row>19</xdr:row>
      <xdr:rowOff>57150</xdr:rowOff>
    </xdr:from>
    <xdr:to>
      <xdr:col>21</xdr:col>
      <xdr:colOff>314325</xdr:colOff>
      <xdr:row>36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2B2E04-82EB-40F9-996F-66686C251B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314325</xdr:colOff>
      <xdr:row>36</xdr:row>
      <xdr:rowOff>142875</xdr:rowOff>
    </xdr:from>
    <xdr:to>
      <xdr:col>21</xdr:col>
      <xdr:colOff>314325</xdr:colOff>
      <xdr:row>53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7453F24-B336-442A-A6E4-AFD0FA913C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504825</xdr:colOff>
      <xdr:row>7</xdr:row>
      <xdr:rowOff>114300</xdr:rowOff>
    </xdr:from>
    <xdr:to>
      <xdr:col>17</xdr:col>
      <xdr:colOff>742950</xdr:colOff>
      <xdr:row>24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293783-B109-4FA7-AA32-7C6ED852ED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333375</xdr:colOff>
      <xdr:row>7</xdr:row>
      <xdr:rowOff>114299</xdr:rowOff>
    </xdr:from>
    <xdr:to>
      <xdr:col>27</xdr:col>
      <xdr:colOff>257175</xdr:colOff>
      <xdr:row>25</xdr:row>
      <xdr:rowOff>104774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733F8D8-C9DE-497E-8741-503E781353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228600</xdr:colOff>
      <xdr:row>29</xdr:row>
      <xdr:rowOff>133350</xdr:rowOff>
    </xdr:from>
    <xdr:to>
      <xdr:col>15</xdr:col>
      <xdr:colOff>1143000</xdr:colOff>
      <xdr:row>43</xdr:row>
      <xdr:rowOff>107156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4A1829C-BB64-46C4-9CF0-F32BA888E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83343</xdr:colOff>
      <xdr:row>29</xdr:row>
      <xdr:rowOff>107156</xdr:rowOff>
    </xdr:from>
    <xdr:to>
      <xdr:col>20</xdr:col>
      <xdr:colOff>47624</xdr:colOff>
      <xdr:row>43</xdr:row>
      <xdr:rowOff>83344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366013E-C23A-405E-AF4F-B2AAD1286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409575</xdr:colOff>
      <xdr:row>29</xdr:row>
      <xdr:rowOff>76200</xdr:rowOff>
    </xdr:from>
    <xdr:to>
      <xdr:col>27</xdr:col>
      <xdr:colOff>345281</xdr:colOff>
      <xdr:row>43</xdr:row>
      <xdr:rowOff>107157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E35E50B-0406-436D-B4C3-E3EBAE979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571501</xdr:colOff>
      <xdr:row>1</xdr:row>
      <xdr:rowOff>152399</xdr:rowOff>
    </xdr:from>
    <xdr:to>
      <xdr:col>30</xdr:col>
      <xdr:colOff>352426</xdr:colOff>
      <xdr:row>18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863273-0921-440C-8440-596FA95C6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604630</xdr:colOff>
      <xdr:row>19</xdr:row>
      <xdr:rowOff>16564</xdr:rowOff>
    </xdr:from>
    <xdr:to>
      <xdr:col>30</xdr:col>
      <xdr:colOff>381000</xdr:colOff>
      <xdr:row>38</xdr:row>
      <xdr:rowOff>8283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48EF07C-2E2C-4484-9A07-34114DBA1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2219325</xdr:colOff>
      <xdr:row>4</xdr:row>
      <xdr:rowOff>57150</xdr:rowOff>
    </xdr:from>
    <xdr:to>
      <xdr:col>2</xdr:col>
      <xdr:colOff>2265044</xdr:colOff>
      <xdr:row>4</xdr:row>
      <xdr:rowOff>102869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125CCCAD-ABD9-45BE-8095-BA69F4AEF37B}"/>
            </a:ext>
          </a:extLst>
        </xdr:cNvPr>
        <xdr:cNvSpPr/>
      </xdr:nvSpPr>
      <xdr:spPr>
        <a:xfrm>
          <a:off x="3505200" y="704850"/>
          <a:ext cx="45719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</xdr:col>
      <xdr:colOff>2219325</xdr:colOff>
      <xdr:row>4</xdr:row>
      <xdr:rowOff>152400</xdr:rowOff>
    </xdr:from>
    <xdr:to>
      <xdr:col>2</xdr:col>
      <xdr:colOff>2265044</xdr:colOff>
      <xdr:row>5</xdr:row>
      <xdr:rowOff>36194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A4B0BEE7-D06E-48FC-BB05-20B6A0F1FD6F}"/>
            </a:ext>
          </a:extLst>
        </xdr:cNvPr>
        <xdr:cNvSpPr/>
      </xdr:nvSpPr>
      <xdr:spPr>
        <a:xfrm>
          <a:off x="3505200" y="800100"/>
          <a:ext cx="45719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</xdr:col>
      <xdr:colOff>2219325</xdr:colOff>
      <xdr:row>5</xdr:row>
      <xdr:rowOff>95250</xdr:rowOff>
    </xdr:from>
    <xdr:to>
      <xdr:col>2</xdr:col>
      <xdr:colOff>2265044</xdr:colOff>
      <xdr:row>5</xdr:row>
      <xdr:rowOff>140969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AD9B0B8D-7620-443C-A077-65E53D3B5C5E}"/>
            </a:ext>
          </a:extLst>
        </xdr:cNvPr>
        <xdr:cNvSpPr/>
      </xdr:nvSpPr>
      <xdr:spPr>
        <a:xfrm>
          <a:off x="3505200" y="904875"/>
          <a:ext cx="45719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976"/>
  <sheetViews>
    <sheetView topLeftCell="J7" zoomScaleNormal="100" workbookViewId="0">
      <selection activeCell="M28" sqref="M28"/>
    </sheetView>
  </sheetViews>
  <sheetFormatPr defaultColWidth="11.42578125" defaultRowHeight="12.75" x14ac:dyDescent="0.2"/>
  <cols>
    <col min="1" max="1" width="11.140625" bestFit="1" customWidth="1"/>
    <col min="2" max="2" width="10.140625" style="37" bestFit="1" customWidth="1"/>
    <col min="3" max="3" width="12.42578125" bestFit="1" customWidth="1"/>
    <col min="4" max="4" width="15" bestFit="1" customWidth="1"/>
    <col min="5" max="5" width="11.42578125" bestFit="1" customWidth="1"/>
    <col min="6" max="6" width="11.5703125" bestFit="1" customWidth="1"/>
    <col min="7" max="7" width="11.42578125" bestFit="1" customWidth="1"/>
    <col min="8" max="8" width="11.5703125" bestFit="1" customWidth="1"/>
    <col min="9" max="9" width="9.85546875" bestFit="1" customWidth="1"/>
    <col min="10" max="10" width="15.5703125" bestFit="1" customWidth="1"/>
    <col min="11" max="12" width="8.7109375" customWidth="1"/>
    <col min="13" max="13" width="14.7109375" bestFit="1" customWidth="1"/>
    <col min="14" max="256" width="8.7109375" customWidth="1"/>
  </cols>
  <sheetData>
    <row r="1" spans="1:14" x14ac:dyDescent="0.2">
      <c r="A1" s="42" t="s">
        <v>0</v>
      </c>
      <c r="B1" s="43" t="s">
        <v>2</v>
      </c>
      <c r="C1" s="42" t="s">
        <v>3</v>
      </c>
      <c r="D1" s="42" t="s">
        <v>4</v>
      </c>
      <c r="E1" s="42" t="s">
        <v>5</v>
      </c>
      <c r="F1" s="42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4" t="s">
        <v>14</v>
      </c>
      <c r="L1" s="4"/>
      <c r="M1" s="4" t="s">
        <v>13</v>
      </c>
      <c r="N1" s="47">
        <f>+E731/E2-1</f>
        <v>0.10416666666666674</v>
      </c>
    </row>
    <row r="2" spans="1:14" x14ac:dyDescent="0.2">
      <c r="A2" s="73" t="s">
        <v>1</v>
      </c>
      <c r="B2" s="74">
        <v>42373</v>
      </c>
      <c r="C2" s="75">
        <v>35897</v>
      </c>
      <c r="D2" s="75">
        <v>7969134</v>
      </c>
      <c r="E2" s="75">
        <v>240</v>
      </c>
      <c r="F2" s="75">
        <v>0</v>
      </c>
      <c r="G2" s="75">
        <v>222</v>
      </c>
      <c r="H2" s="75">
        <v>0</v>
      </c>
      <c r="I2" s="75">
        <v>0</v>
      </c>
      <c r="J2" s="75">
        <v>0</v>
      </c>
      <c r="L2" s="1"/>
      <c r="M2" s="4" t="s">
        <v>16</v>
      </c>
      <c r="N2">
        <f>+STDEV(K2:K731)</f>
        <v>1.2641453432379535E-2</v>
      </c>
    </row>
    <row r="3" spans="1:14" x14ac:dyDescent="0.2">
      <c r="A3" s="73" t="s">
        <v>1</v>
      </c>
      <c r="B3" s="74">
        <v>42374</v>
      </c>
      <c r="C3" s="75">
        <v>0</v>
      </c>
      <c r="D3" s="75">
        <v>0</v>
      </c>
      <c r="E3" s="75">
        <v>240</v>
      </c>
      <c r="F3" s="75">
        <v>0</v>
      </c>
      <c r="G3" s="75">
        <v>0</v>
      </c>
      <c r="H3" s="75">
        <v>0</v>
      </c>
      <c r="I3" s="75">
        <v>0</v>
      </c>
      <c r="J3" s="75">
        <v>0</v>
      </c>
      <c r="K3">
        <f>+E3/E2-1</f>
        <v>0</v>
      </c>
      <c r="L3" s="1"/>
      <c r="M3" s="4" t="s">
        <v>17</v>
      </c>
      <c r="N3">
        <f>+MIN(K2:K731)</f>
        <v>-9.3645484949832825E-2</v>
      </c>
    </row>
    <row r="4" spans="1:14" x14ac:dyDescent="0.2">
      <c r="A4" s="73" t="s">
        <v>1</v>
      </c>
      <c r="B4" s="74">
        <v>42375</v>
      </c>
      <c r="C4" s="75">
        <v>0</v>
      </c>
      <c r="D4" s="75">
        <v>0</v>
      </c>
      <c r="E4" s="75">
        <v>240</v>
      </c>
      <c r="F4" s="75">
        <v>0</v>
      </c>
      <c r="G4" s="75">
        <v>0</v>
      </c>
      <c r="H4" s="75">
        <v>0</v>
      </c>
      <c r="I4" s="75">
        <v>0</v>
      </c>
      <c r="J4" s="75">
        <v>0</v>
      </c>
      <c r="K4">
        <f t="shared" ref="K4:K67" si="0">+E4/E3-1</f>
        <v>0</v>
      </c>
      <c r="L4" s="1"/>
      <c r="M4" s="4" t="s">
        <v>18</v>
      </c>
      <c r="N4">
        <f>+MAX(K2:K731)</f>
        <v>0.17254901960784319</v>
      </c>
    </row>
    <row r="5" spans="1:14" x14ac:dyDescent="0.2">
      <c r="A5" s="73" t="s">
        <v>1</v>
      </c>
      <c r="B5" s="74">
        <v>42376</v>
      </c>
      <c r="C5" s="75">
        <v>0</v>
      </c>
      <c r="D5" s="75">
        <v>0</v>
      </c>
      <c r="E5" s="75">
        <v>240</v>
      </c>
      <c r="F5" s="75">
        <v>0</v>
      </c>
      <c r="G5" s="75">
        <v>0</v>
      </c>
      <c r="H5" s="75">
        <v>0</v>
      </c>
      <c r="I5" s="75">
        <v>0</v>
      </c>
      <c r="J5" s="75">
        <v>0</v>
      </c>
      <c r="K5">
        <f t="shared" si="0"/>
        <v>0</v>
      </c>
      <c r="L5" s="1"/>
    </row>
    <row r="6" spans="1:14" x14ac:dyDescent="0.2">
      <c r="A6" s="73" t="s">
        <v>1</v>
      </c>
      <c r="B6" s="74">
        <v>42377</v>
      </c>
      <c r="C6" s="75">
        <v>0</v>
      </c>
      <c r="D6" s="75">
        <v>0</v>
      </c>
      <c r="E6" s="75">
        <v>240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>
        <f t="shared" si="0"/>
        <v>0</v>
      </c>
      <c r="L6" s="1"/>
    </row>
    <row r="7" spans="1:14" x14ac:dyDescent="0.2">
      <c r="A7" s="73" t="s">
        <v>1</v>
      </c>
      <c r="B7" s="74">
        <v>42381</v>
      </c>
      <c r="C7" s="75">
        <v>0</v>
      </c>
      <c r="D7" s="75">
        <v>0</v>
      </c>
      <c r="E7" s="75">
        <v>240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>
        <f t="shared" si="0"/>
        <v>0</v>
      </c>
      <c r="L7" s="1"/>
      <c r="M7">
        <f>+N4-N3</f>
        <v>0.26619450455767601</v>
      </c>
    </row>
    <row r="8" spans="1:14" x14ac:dyDescent="0.2">
      <c r="A8" s="73" t="s">
        <v>1</v>
      </c>
      <c r="B8" s="74">
        <v>42382</v>
      </c>
      <c r="C8" s="75">
        <v>0</v>
      </c>
      <c r="D8" s="75">
        <v>0</v>
      </c>
      <c r="E8" s="75">
        <v>240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>
        <f t="shared" si="0"/>
        <v>0</v>
      </c>
      <c r="L8" s="1"/>
      <c r="M8">
        <f>+M7/4</f>
        <v>6.6548626139419004E-2</v>
      </c>
    </row>
    <row r="9" spans="1:14" x14ac:dyDescent="0.2">
      <c r="A9" s="73" t="s">
        <v>1</v>
      </c>
      <c r="B9" s="74">
        <v>42383</v>
      </c>
      <c r="C9" s="75">
        <v>0</v>
      </c>
      <c r="D9" s="75">
        <v>0</v>
      </c>
      <c r="E9" s="75">
        <v>240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>
        <f t="shared" si="0"/>
        <v>0</v>
      </c>
      <c r="L9" s="1"/>
    </row>
    <row r="10" spans="1:14" x14ac:dyDescent="0.2">
      <c r="A10" s="73" t="s">
        <v>1</v>
      </c>
      <c r="B10" s="74">
        <v>42384</v>
      </c>
      <c r="C10" s="75">
        <v>0</v>
      </c>
      <c r="D10" s="75">
        <v>0</v>
      </c>
      <c r="E10" s="75">
        <v>240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>
        <f t="shared" si="0"/>
        <v>0</v>
      </c>
      <c r="L10" s="1"/>
    </row>
    <row r="11" spans="1:14" x14ac:dyDescent="0.2">
      <c r="A11" s="73" t="s">
        <v>1</v>
      </c>
      <c r="B11" s="74">
        <v>42387</v>
      </c>
      <c r="C11" s="75">
        <v>5602</v>
      </c>
      <c r="D11" s="75">
        <v>1288460</v>
      </c>
      <c r="E11" s="75">
        <v>240</v>
      </c>
      <c r="F11" s="75">
        <v>0</v>
      </c>
      <c r="G11" s="75">
        <v>230</v>
      </c>
      <c r="H11" s="75">
        <v>0</v>
      </c>
      <c r="I11" s="75">
        <v>0</v>
      </c>
      <c r="J11" s="75">
        <v>0</v>
      </c>
      <c r="K11">
        <f t="shared" si="0"/>
        <v>0</v>
      </c>
      <c r="L11" s="1"/>
    </row>
    <row r="12" spans="1:14" x14ac:dyDescent="0.2">
      <c r="A12" s="73" t="s">
        <v>1</v>
      </c>
      <c r="B12" s="74">
        <v>42388</v>
      </c>
      <c r="C12" s="75">
        <v>0</v>
      </c>
      <c r="D12" s="75">
        <v>0</v>
      </c>
      <c r="E12" s="75">
        <v>240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>
        <f t="shared" si="0"/>
        <v>0</v>
      </c>
      <c r="L12" s="1"/>
    </row>
    <row r="13" spans="1:14" x14ac:dyDescent="0.2">
      <c r="A13" s="73" t="s">
        <v>1</v>
      </c>
      <c r="B13" s="74">
        <v>42389</v>
      </c>
      <c r="C13" s="75">
        <v>0</v>
      </c>
      <c r="D13" s="75">
        <v>0</v>
      </c>
      <c r="E13" s="75">
        <v>240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>
        <f t="shared" si="0"/>
        <v>0</v>
      </c>
      <c r="L13" s="1"/>
    </row>
    <row r="14" spans="1:14" x14ac:dyDescent="0.2">
      <c r="A14" s="73" t="s">
        <v>1</v>
      </c>
      <c r="B14" s="74">
        <v>42390</v>
      </c>
      <c r="C14" s="75">
        <v>0</v>
      </c>
      <c r="D14" s="75">
        <v>0</v>
      </c>
      <c r="E14" s="75">
        <v>240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>
        <f t="shared" si="0"/>
        <v>0</v>
      </c>
      <c r="L14" s="1"/>
    </row>
    <row r="15" spans="1:14" x14ac:dyDescent="0.2">
      <c r="A15" s="73" t="s">
        <v>1</v>
      </c>
      <c r="B15" s="74">
        <v>42391</v>
      </c>
      <c r="C15" s="75">
        <v>123420</v>
      </c>
      <c r="D15" s="75">
        <v>31585130</v>
      </c>
      <c r="E15" s="75">
        <v>260</v>
      </c>
      <c r="F15" s="75">
        <v>260</v>
      </c>
      <c r="G15" s="75">
        <v>255.92</v>
      </c>
      <c r="H15" s="75">
        <v>250</v>
      </c>
      <c r="I15" s="75">
        <v>8.33</v>
      </c>
      <c r="J15" s="75">
        <v>20</v>
      </c>
      <c r="K15">
        <f t="shared" si="0"/>
        <v>8.3333333333333259E-2</v>
      </c>
      <c r="L15" s="1"/>
    </row>
    <row r="16" spans="1:14" x14ac:dyDescent="0.2">
      <c r="A16" s="73" t="s">
        <v>1</v>
      </c>
      <c r="B16" s="74">
        <v>42394</v>
      </c>
      <c r="C16" s="75">
        <v>0</v>
      </c>
      <c r="D16" s="75">
        <v>0</v>
      </c>
      <c r="E16" s="75">
        <v>260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>
        <f t="shared" si="0"/>
        <v>0</v>
      </c>
      <c r="L16" s="1"/>
    </row>
    <row r="17" spans="1:18" x14ac:dyDescent="0.2">
      <c r="A17" s="73" t="s">
        <v>1</v>
      </c>
      <c r="B17" s="74">
        <v>42395</v>
      </c>
      <c r="C17" s="75">
        <v>74079</v>
      </c>
      <c r="D17" s="75">
        <v>19260540</v>
      </c>
      <c r="E17" s="75">
        <v>260</v>
      </c>
      <c r="F17" s="75">
        <v>260</v>
      </c>
      <c r="G17" s="75">
        <v>260</v>
      </c>
      <c r="H17" s="75">
        <v>260</v>
      </c>
      <c r="I17" s="75">
        <v>0</v>
      </c>
      <c r="J17" s="75">
        <v>0</v>
      </c>
      <c r="K17">
        <f t="shared" si="0"/>
        <v>0</v>
      </c>
      <c r="L17" s="1"/>
    </row>
    <row r="18" spans="1:18" ht="13.5" thickBot="1" x14ac:dyDescent="0.25">
      <c r="A18" s="73" t="s">
        <v>1</v>
      </c>
      <c r="B18" s="74">
        <v>42396</v>
      </c>
      <c r="C18" s="75">
        <v>14931</v>
      </c>
      <c r="D18" s="75">
        <v>3747681</v>
      </c>
      <c r="E18" s="75">
        <v>260</v>
      </c>
      <c r="F18" s="75">
        <v>0</v>
      </c>
      <c r="G18" s="75">
        <v>251</v>
      </c>
      <c r="H18" s="75">
        <v>0</v>
      </c>
      <c r="I18" s="75">
        <v>0</v>
      </c>
      <c r="J18" s="75">
        <v>0</v>
      </c>
      <c r="K18">
        <f t="shared" si="0"/>
        <v>0</v>
      </c>
      <c r="L18" s="1"/>
      <c r="M18" s="4" t="s">
        <v>21</v>
      </c>
      <c r="N18" s="4" t="s">
        <v>22</v>
      </c>
      <c r="O18" s="4" t="s">
        <v>23</v>
      </c>
    </row>
    <row r="19" spans="1:18" x14ac:dyDescent="0.2">
      <c r="A19" s="73" t="s">
        <v>1</v>
      </c>
      <c r="B19" s="74">
        <v>42397</v>
      </c>
      <c r="C19" s="75">
        <v>0</v>
      </c>
      <c r="D19" s="75">
        <v>0</v>
      </c>
      <c r="E19" s="75">
        <v>260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>
        <f t="shared" si="0"/>
        <v>0</v>
      </c>
      <c r="L19" s="1"/>
      <c r="M19" s="48">
        <f>+N3</f>
        <v>-9.3645484949832825E-2</v>
      </c>
      <c r="N19" s="48">
        <f>+M20</f>
        <v>-2.7096858810413821E-2</v>
      </c>
      <c r="O19">
        <v>14</v>
      </c>
      <c r="Q19" s="41" t="s">
        <v>24</v>
      </c>
      <c r="R19" s="41" t="s">
        <v>26</v>
      </c>
    </row>
    <row r="20" spans="1:18" x14ac:dyDescent="0.2">
      <c r="A20" s="73" t="s">
        <v>1</v>
      </c>
      <c r="B20" s="74">
        <v>42398</v>
      </c>
      <c r="C20" s="75">
        <v>0</v>
      </c>
      <c r="D20" s="75">
        <v>0</v>
      </c>
      <c r="E20" s="75">
        <v>260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>
        <f t="shared" si="0"/>
        <v>0</v>
      </c>
      <c r="L20" s="1"/>
      <c r="M20" s="48">
        <f>+N3+$M$8</f>
        <v>-2.7096858810413821E-2</v>
      </c>
      <c r="N20" s="48">
        <f>+M21</f>
        <v>3.9451767329005183E-2</v>
      </c>
      <c r="O20">
        <v>707</v>
      </c>
      <c r="Q20" s="97">
        <v>-9.3645484949832797E-2</v>
      </c>
      <c r="R20" s="39">
        <v>1</v>
      </c>
    </row>
    <row r="21" spans="1:18" x14ac:dyDescent="0.2">
      <c r="A21" s="73" t="s">
        <v>1</v>
      </c>
      <c r="B21" s="74">
        <v>42401</v>
      </c>
      <c r="C21" s="75">
        <v>1074000</v>
      </c>
      <c r="D21" s="75">
        <v>279240000</v>
      </c>
      <c r="E21" s="75">
        <v>260</v>
      </c>
      <c r="F21" s="75">
        <v>260</v>
      </c>
      <c r="G21" s="75">
        <v>260</v>
      </c>
      <c r="H21" s="75">
        <v>260</v>
      </c>
      <c r="I21" s="75">
        <v>0</v>
      </c>
      <c r="J21" s="75">
        <v>0</v>
      </c>
      <c r="K21">
        <f t="shared" si="0"/>
        <v>0</v>
      </c>
      <c r="L21" s="1"/>
      <c r="M21" s="48">
        <f>+M20+$M$8</f>
        <v>3.9451767329005183E-2</v>
      </c>
      <c r="N21" s="48">
        <f>+M22</f>
        <v>0.10600039346842419</v>
      </c>
      <c r="O21">
        <v>7</v>
      </c>
      <c r="Q21" s="97">
        <v>-2.7096858810413821E-2</v>
      </c>
      <c r="R21" s="39">
        <v>13</v>
      </c>
    </row>
    <row r="22" spans="1:18" x14ac:dyDescent="0.2">
      <c r="A22" s="73" t="s">
        <v>1</v>
      </c>
      <c r="B22" s="74">
        <v>42402</v>
      </c>
      <c r="C22" s="75">
        <v>200000</v>
      </c>
      <c r="D22" s="75">
        <v>52000000</v>
      </c>
      <c r="E22" s="75">
        <v>260</v>
      </c>
      <c r="F22" s="75">
        <v>260</v>
      </c>
      <c r="G22" s="75">
        <v>260</v>
      </c>
      <c r="H22" s="75">
        <v>260</v>
      </c>
      <c r="I22" s="75">
        <v>0</v>
      </c>
      <c r="J22" s="75">
        <v>0</v>
      </c>
      <c r="K22">
        <f t="shared" si="0"/>
        <v>0</v>
      </c>
      <c r="L22" s="1"/>
      <c r="M22" s="48">
        <f>+M21+$M$8</f>
        <v>0.10600039346842419</v>
      </c>
      <c r="N22" s="48">
        <f>+M22+$M$8</f>
        <v>0.17254901960784319</v>
      </c>
      <c r="O22">
        <v>1</v>
      </c>
      <c r="Q22" s="97">
        <v>-2.7096858810413821E-2</v>
      </c>
      <c r="R22" s="39">
        <v>0</v>
      </c>
    </row>
    <row r="23" spans="1:18" x14ac:dyDescent="0.2">
      <c r="A23" s="73" t="s">
        <v>1</v>
      </c>
      <c r="B23" s="74">
        <v>42403</v>
      </c>
      <c r="C23" s="75">
        <v>0</v>
      </c>
      <c r="D23" s="75">
        <v>0</v>
      </c>
      <c r="E23" s="75">
        <v>260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>
        <f t="shared" si="0"/>
        <v>0</v>
      </c>
      <c r="L23" s="1"/>
      <c r="O23">
        <f>+SUM(O19:O22)</f>
        <v>729</v>
      </c>
      <c r="Q23" s="97">
        <v>3.9451767329005183E-2</v>
      </c>
      <c r="R23" s="39">
        <v>707</v>
      </c>
    </row>
    <row r="24" spans="1:18" x14ac:dyDescent="0.2">
      <c r="A24" s="73" t="s">
        <v>1</v>
      </c>
      <c r="B24" s="74">
        <v>42404</v>
      </c>
      <c r="C24" s="75">
        <v>1074079</v>
      </c>
      <c r="D24" s="75">
        <v>279260540</v>
      </c>
      <c r="E24" s="75">
        <v>260</v>
      </c>
      <c r="F24" s="75">
        <v>260</v>
      </c>
      <c r="G24" s="75">
        <v>260</v>
      </c>
      <c r="H24" s="75">
        <v>260</v>
      </c>
      <c r="I24" s="75">
        <v>0</v>
      </c>
      <c r="J24" s="75">
        <v>0</v>
      </c>
      <c r="K24">
        <f t="shared" si="0"/>
        <v>0</v>
      </c>
      <c r="L24" s="1"/>
      <c r="Q24" s="97">
        <v>3.9451767329005183E-2</v>
      </c>
      <c r="R24" s="39">
        <v>0</v>
      </c>
    </row>
    <row r="25" spans="1:18" x14ac:dyDescent="0.2">
      <c r="A25" s="73" t="s">
        <v>1</v>
      </c>
      <c r="B25" s="74">
        <v>42405</v>
      </c>
      <c r="C25" s="75">
        <v>0</v>
      </c>
      <c r="D25" s="75">
        <v>0</v>
      </c>
      <c r="E25" s="75">
        <v>260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>
        <f t="shared" si="0"/>
        <v>0</v>
      </c>
      <c r="L25" s="1"/>
      <c r="M25" s="48"/>
      <c r="Q25" s="97">
        <v>0.10600039346842419</v>
      </c>
      <c r="R25" s="39">
        <v>7</v>
      </c>
    </row>
    <row r="26" spans="1:18" x14ac:dyDescent="0.2">
      <c r="A26" s="73" t="s">
        <v>1</v>
      </c>
      <c r="B26" s="74">
        <v>42408</v>
      </c>
      <c r="C26" s="75">
        <v>0</v>
      </c>
      <c r="D26" s="75">
        <v>0</v>
      </c>
      <c r="E26" s="75">
        <v>260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>
        <f t="shared" si="0"/>
        <v>0</v>
      </c>
      <c r="L26" s="1"/>
      <c r="Q26" s="97">
        <v>0.10600039346842419</v>
      </c>
      <c r="R26" s="39">
        <v>0</v>
      </c>
    </row>
    <row r="27" spans="1:18" x14ac:dyDescent="0.2">
      <c r="A27" s="73" t="s">
        <v>1</v>
      </c>
      <c r="B27" s="74">
        <v>42409</v>
      </c>
      <c r="C27" s="75">
        <v>0</v>
      </c>
      <c r="D27" s="75">
        <v>0</v>
      </c>
      <c r="E27" s="75">
        <v>260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>
        <f t="shared" si="0"/>
        <v>0</v>
      </c>
      <c r="L27" s="1"/>
      <c r="Q27" s="97">
        <v>0.17254901960784319</v>
      </c>
      <c r="R27" s="39">
        <v>1</v>
      </c>
    </row>
    <row r="28" spans="1:18" ht="13.5" thickBot="1" x14ac:dyDescent="0.25">
      <c r="A28" s="73" t="s">
        <v>1</v>
      </c>
      <c r="B28" s="74">
        <v>42410</v>
      </c>
      <c r="C28" s="75">
        <v>0</v>
      </c>
      <c r="D28" s="75">
        <v>0</v>
      </c>
      <c r="E28" s="75">
        <v>260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>
        <f t="shared" si="0"/>
        <v>0</v>
      </c>
      <c r="L28" s="1"/>
      <c r="Q28" s="40" t="s">
        <v>25</v>
      </c>
      <c r="R28" s="40">
        <v>0</v>
      </c>
    </row>
    <row r="29" spans="1:18" x14ac:dyDescent="0.2">
      <c r="A29" s="73" t="s">
        <v>1</v>
      </c>
      <c r="B29" s="74">
        <v>42411</v>
      </c>
      <c r="C29" s="75">
        <v>16442</v>
      </c>
      <c r="D29" s="75">
        <v>4307804</v>
      </c>
      <c r="E29" s="75">
        <v>260</v>
      </c>
      <c r="F29" s="75">
        <v>0</v>
      </c>
      <c r="G29" s="75">
        <v>262</v>
      </c>
      <c r="H29" s="75">
        <v>0</v>
      </c>
      <c r="I29" s="75">
        <v>0</v>
      </c>
      <c r="J29" s="75">
        <v>0</v>
      </c>
      <c r="K29">
        <f t="shared" si="0"/>
        <v>0</v>
      </c>
      <c r="L29" s="1"/>
    </row>
    <row r="30" spans="1:18" x14ac:dyDescent="0.2">
      <c r="A30" s="73" t="s">
        <v>1</v>
      </c>
      <c r="B30" s="74">
        <v>42412</v>
      </c>
      <c r="C30" s="75">
        <v>0</v>
      </c>
      <c r="D30" s="75">
        <v>0</v>
      </c>
      <c r="E30" s="75">
        <v>260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>
        <f t="shared" si="0"/>
        <v>0</v>
      </c>
      <c r="L30" s="1"/>
    </row>
    <row r="31" spans="1:18" x14ac:dyDescent="0.2">
      <c r="A31" s="73" t="s">
        <v>1</v>
      </c>
      <c r="B31" s="74">
        <v>42415</v>
      </c>
      <c r="C31" s="75">
        <v>72602</v>
      </c>
      <c r="D31" s="75">
        <v>19021724</v>
      </c>
      <c r="E31" s="75">
        <v>262</v>
      </c>
      <c r="F31" s="75">
        <v>262</v>
      </c>
      <c r="G31" s="75">
        <v>262</v>
      </c>
      <c r="H31" s="75">
        <v>262</v>
      </c>
      <c r="I31" s="75">
        <v>0.77</v>
      </c>
      <c r="J31" s="75">
        <v>2</v>
      </c>
      <c r="K31">
        <f t="shared" si="0"/>
        <v>7.692307692307665E-3</v>
      </c>
      <c r="L31" s="1"/>
    </row>
    <row r="32" spans="1:18" x14ac:dyDescent="0.2">
      <c r="A32" s="73" t="s">
        <v>1</v>
      </c>
      <c r="B32" s="74">
        <v>42416</v>
      </c>
      <c r="C32" s="75">
        <v>0</v>
      </c>
      <c r="D32" s="75">
        <v>0</v>
      </c>
      <c r="E32" s="75">
        <v>262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>
        <f t="shared" si="0"/>
        <v>0</v>
      </c>
      <c r="L32" s="1"/>
    </row>
    <row r="33" spans="1:14" x14ac:dyDescent="0.2">
      <c r="A33" s="73" t="s">
        <v>1</v>
      </c>
      <c r="B33" s="74">
        <v>42417</v>
      </c>
      <c r="C33" s="75">
        <v>1420784</v>
      </c>
      <c r="D33" s="75">
        <v>383976130</v>
      </c>
      <c r="E33" s="75">
        <v>270</v>
      </c>
      <c r="F33" s="75">
        <v>272</v>
      </c>
      <c r="G33" s="75">
        <v>270.26</v>
      </c>
      <c r="H33" s="75">
        <v>270</v>
      </c>
      <c r="I33" s="75">
        <v>3.05</v>
      </c>
      <c r="J33" s="75">
        <v>8</v>
      </c>
      <c r="K33">
        <f t="shared" si="0"/>
        <v>3.0534351145038219E-2</v>
      </c>
      <c r="L33" s="1"/>
    </row>
    <row r="34" spans="1:14" x14ac:dyDescent="0.2">
      <c r="A34" s="73" t="s">
        <v>1</v>
      </c>
      <c r="B34" s="74">
        <v>42418</v>
      </c>
      <c r="C34" s="75">
        <v>91500</v>
      </c>
      <c r="D34" s="75">
        <v>24900000</v>
      </c>
      <c r="E34" s="75">
        <v>272</v>
      </c>
      <c r="F34" s="75">
        <v>272</v>
      </c>
      <c r="G34" s="75">
        <v>272.13</v>
      </c>
      <c r="H34" s="75">
        <v>270</v>
      </c>
      <c r="I34" s="75">
        <v>0.74</v>
      </c>
      <c r="J34" s="75">
        <v>2</v>
      </c>
      <c r="K34">
        <f t="shared" si="0"/>
        <v>7.4074074074073071E-3</v>
      </c>
      <c r="L34" s="1"/>
    </row>
    <row r="35" spans="1:14" x14ac:dyDescent="0.2">
      <c r="A35" s="73" t="s">
        <v>1</v>
      </c>
      <c r="B35" s="74">
        <v>42419</v>
      </c>
      <c r="C35" s="75">
        <v>156500</v>
      </c>
      <c r="D35" s="75">
        <v>42475000</v>
      </c>
      <c r="E35" s="75">
        <v>270</v>
      </c>
      <c r="F35" s="75">
        <v>272</v>
      </c>
      <c r="G35" s="75">
        <v>271.41000000000003</v>
      </c>
      <c r="H35" s="75">
        <v>270</v>
      </c>
      <c r="I35" s="75">
        <v>-0.74</v>
      </c>
      <c r="J35" s="75">
        <v>-2</v>
      </c>
      <c r="K35">
        <f t="shared" si="0"/>
        <v>-7.3529411764705621E-3</v>
      </c>
      <c r="L35" s="1"/>
      <c r="M35" s="4"/>
    </row>
    <row r="36" spans="1:14" x14ac:dyDescent="0.2">
      <c r="A36" s="73" t="s">
        <v>1</v>
      </c>
      <c r="B36" s="74">
        <v>42422</v>
      </c>
      <c r="C36" s="75">
        <v>59033</v>
      </c>
      <c r="D36" s="75">
        <v>15938910</v>
      </c>
      <c r="E36" s="75">
        <v>270</v>
      </c>
      <c r="F36" s="75">
        <v>270</v>
      </c>
      <c r="G36" s="75">
        <v>270</v>
      </c>
      <c r="H36" s="75">
        <v>270</v>
      </c>
      <c r="I36" s="75">
        <v>0</v>
      </c>
      <c r="J36" s="75">
        <v>0</v>
      </c>
      <c r="K36">
        <f t="shared" si="0"/>
        <v>0</v>
      </c>
      <c r="L36" s="1"/>
    </row>
    <row r="37" spans="1:14" x14ac:dyDescent="0.2">
      <c r="A37" s="73" t="s">
        <v>1</v>
      </c>
      <c r="B37" s="74">
        <v>42423</v>
      </c>
      <c r="C37" s="75">
        <v>21973</v>
      </c>
      <c r="D37" s="75">
        <v>5932710</v>
      </c>
      <c r="E37" s="75">
        <v>270</v>
      </c>
      <c r="F37" s="75">
        <v>0</v>
      </c>
      <c r="G37" s="75">
        <v>270</v>
      </c>
      <c r="H37" s="75">
        <v>0</v>
      </c>
      <c r="I37" s="75">
        <v>0</v>
      </c>
      <c r="J37" s="75">
        <v>0</v>
      </c>
      <c r="K37">
        <f t="shared" si="0"/>
        <v>0</v>
      </c>
      <c r="L37" s="1"/>
      <c r="M37" s="45" t="s">
        <v>32</v>
      </c>
      <c r="N37" s="45" t="s">
        <v>37</v>
      </c>
    </row>
    <row r="38" spans="1:14" x14ac:dyDescent="0.2">
      <c r="A38" s="73" t="s">
        <v>1</v>
      </c>
      <c r="B38" s="74">
        <v>42424</v>
      </c>
      <c r="C38" s="75">
        <v>0</v>
      </c>
      <c r="D38" s="75">
        <v>0</v>
      </c>
      <c r="E38" s="75">
        <v>270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>
        <f t="shared" si="0"/>
        <v>0</v>
      </c>
      <c r="L38" s="1"/>
      <c r="M38" s="4" t="s">
        <v>33</v>
      </c>
      <c r="N38">
        <f>+O19</f>
        <v>14</v>
      </c>
    </row>
    <row r="39" spans="1:14" x14ac:dyDescent="0.2">
      <c r="A39" s="73" t="s">
        <v>1</v>
      </c>
      <c r="B39" s="74">
        <v>42425</v>
      </c>
      <c r="C39" s="75">
        <v>0</v>
      </c>
      <c r="D39" s="75">
        <v>0</v>
      </c>
      <c r="E39" s="75">
        <v>270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>
        <f t="shared" si="0"/>
        <v>0</v>
      </c>
      <c r="L39" s="1"/>
      <c r="M39" s="4" t="s">
        <v>34</v>
      </c>
      <c r="N39">
        <f>+O20</f>
        <v>707</v>
      </c>
    </row>
    <row r="40" spans="1:14" x14ac:dyDescent="0.2">
      <c r="A40" s="73" t="s">
        <v>1</v>
      </c>
      <c r="B40" s="74">
        <v>42426</v>
      </c>
      <c r="C40" s="75">
        <v>259706</v>
      </c>
      <c r="D40" s="75">
        <v>70440620</v>
      </c>
      <c r="E40" s="75">
        <v>270</v>
      </c>
      <c r="F40" s="75">
        <v>272</v>
      </c>
      <c r="G40" s="75">
        <v>271.23</v>
      </c>
      <c r="H40" s="75">
        <v>270</v>
      </c>
      <c r="I40" s="75">
        <v>0</v>
      </c>
      <c r="J40" s="75">
        <v>0</v>
      </c>
      <c r="K40">
        <f t="shared" si="0"/>
        <v>0</v>
      </c>
      <c r="L40" s="1"/>
      <c r="M40" s="4" t="s">
        <v>35</v>
      </c>
      <c r="N40">
        <f>+O21</f>
        <v>7</v>
      </c>
    </row>
    <row r="41" spans="1:14" x14ac:dyDescent="0.2">
      <c r="A41" s="73" t="s">
        <v>1</v>
      </c>
      <c r="B41" s="74">
        <v>42429</v>
      </c>
      <c r="C41" s="75">
        <v>7893</v>
      </c>
      <c r="D41" s="75">
        <v>2170580</v>
      </c>
      <c r="E41" s="75">
        <v>270</v>
      </c>
      <c r="F41" s="75">
        <v>0</v>
      </c>
      <c r="G41" s="75">
        <v>275</v>
      </c>
      <c r="H41" s="75">
        <v>0</v>
      </c>
      <c r="I41" s="75">
        <v>0</v>
      </c>
      <c r="J41" s="75">
        <v>0</v>
      </c>
      <c r="K41">
        <f t="shared" si="0"/>
        <v>0</v>
      </c>
      <c r="L41" s="1"/>
      <c r="M41" s="4" t="s">
        <v>36</v>
      </c>
      <c r="N41">
        <f>+O22</f>
        <v>1</v>
      </c>
    </row>
    <row r="42" spans="1:14" x14ac:dyDescent="0.2">
      <c r="A42" s="73" t="s">
        <v>1</v>
      </c>
      <c r="B42" s="74">
        <v>42430</v>
      </c>
      <c r="C42" s="75">
        <v>4000</v>
      </c>
      <c r="D42" s="75">
        <v>1095000</v>
      </c>
      <c r="E42" s="75">
        <v>270</v>
      </c>
      <c r="F42" s="75">
        <v>0</v>
      </c>
      <c r="G42" s="75">
        <v>273.75</v>
      </c>
      <c r="H42" s="75">
        <v>0</v>
      </c>
      <c r="I42" s="75">
        <v>0</v>
      </c>
      <c r="J42" s="75">
        <v>0</v>
      </c>
      <c r="K42">
        <f t="shared" si="0"/>
        <v>0</v>
      </c>
      <c r="L42" s="1"/>
    </row>
    <row r="43" spans="1:14" x14ac:dyDescent="0.2">
      <c r="A43" s="73" t="s">
        <v>1</v>
      </c>
      <c r="B43" s="74">
        <v>42431</v>
      </c>
      <c r="C43" s="75">
        <v>45098</v>
      </c>
      <c r="D43" s="75">
        <v>12449260</v>
      </c>
      <c r="E43" s="75">
        <v>270</v>
      </c>
      <c r="F43" s="75">
        <v>0</v>
      </c>
      <c r="G43" s="75">
        <v>276.05</v>
      </c>
      <c r="H43" s="75">
        <v>0</v>
      </c>
      <c r="I43" s="75">
        <v>0</v>
      </c>
      <c r="J43" s="75">
        <v>0</v>
      </c>
      <c r="K43">
        <f t="shared" si="0"/>
        <v>0</v>
      </c>
      <c r="L43" s="1"/>
    </row>
    <row r="44" spans="1:14" x14ac:dyDescent="0.2">
      <c r="A44" s="73" t="s">
        <v>1</v>
      </c>
      <c r="B44" s="74">
        <v>42432</v>
      </c>
      <c r="C44" s="75">
        <v>0</v>
      </c>
      <c r="D44" s="75">
        <v>0</v>
      </c>
      <c r="E44" s="75">
        <v>270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>
        <f t="shared" si="0"/>
        <v>0</v>
      </c>
      <c r="L44" s="1"/>
    </row>
    <row r="45" spans="1:14" x14ac:dyDescent="0.2">
      <c r="A45" s="73" t="s">
        <v>1</v>
      </c>
      <c r="B45" s="74">
        <v>42433</v>
      </c>
      <c r="C45" s="75">
        <v>0</v>
      </c>
      <c r="D45" s="75">
        <v>0</v>
      </c>
      <c r="E45" s="75">
        <v>270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>
        <f t="shared" si="0"/>
        <v>0</v>
      </c>
      <c r="L45" s="1"/>
    </row>
    <row r="46" spans="1:14" x14ac:dyDescent="0.2">
      <c r="A46" s="73" t="s">
        <v>1</v>
      </c>
      <c r="B46" s="74">
        <v>42436</v>
      </c>
      <c r="C46" s="75">
        <v>0</v>
      </c>
      <c r="D46" s="75">
        <v>0</v>
      </c>
      <c r="E46" s="75">
        <v>270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>
        <f t="shared" si="0"/>
        <v>0</v>
      </c>
      <c r="L46" s="1"/>
    </row>
    <row r="47" spans="1:14" x14ac:dyDescent="0.2">
      <c r="A47" s="73" t="s">
        <v>1</v>
      </c>
      <c r="B47" s="74">
        <v>42437</v>
      </c>
      <c r="C47" s="75">
        <v>0</v>
      </c>
      <c r="D47" s="75">
        <v>0</v>
      </c>
      <c r="E47" s="75">
        <v>270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>
        <f t="shared" si="0"/>
        <v>0</v>
      </c>
      <c r="L47" s="1"/>
    </row>
    <row r="48" spans="1:14" x14ac:dyDescent="0.2">
      <c r="A48" s="73" t="s">
        <v>1</v>
      </c>
      <c r="B48" s="74">
        <v>42438</v>
      </c>
      <c r="C48" s="75">
        <v>490597</v>
      </c>
      <c r="D48" s="75">
        <v>133436318</v>
      </c>
      <c r="E48" s="75">
        <v>274</v>
      </c>
      <c r="F48" s="75">
        <v>274</v>
      </c>
      <c r="G48" s="75">
        <v>271.99</v>
      </c>
      <c r="H48" s="75">
        <v>270</v>
      </c>
      <c r="I48" s="75">
        <v>1.48</v>
      </c>
      <c r="J48" s="75">
        <v>4</v>
      </c>
      <c r="K48">
        <f t="shared" si="0"/>
        <v>1.4814814814814836E-2</v>
      </c>
      <c r="L48" s="1"/>
    </row>
    <row r="49" spans="1:12" x14ac:dyDescent="0.2">
      <c r="A49" s="73" t="s">
        <v>1</v>
      </c>
      <c r="B49" s="74">
        <v>42439</v>
      </c>
      <c r="C49" s="75">
        <v>0</v>
      </c>
      <c r="D49" s="75">
        <v>0</v>
      </c>
      <c r="E49" s="75">
        <v>274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>
        <f t="shared" si="0"/>
        <v>0</v>
      </c>
      <c r="L49" s="1"/>
    </row>
    <row r="50" spans="1:12" x14ac:dyDescent="0.2">
      <c r="A50" s="73" t="s">
        <v>1</v>
      </c>
      <c r="B50" s="74">
        <v>42440</v>
      </c>
      <c r="C50" s="75">
        <v>0</v>
      </c>
      <c r="D50" s="75">
        <v>0</v>
      </c>
      <c r="E50" s="75">
        <v>274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>
        <f t="shared" si="0"/>
        <v>0</v>
      </c>
      <c r="L50" s="1"/>
    </row>
    <row r="51" spans="1:12" x14ac:dyDescent="0.2">
      <c r="A51" s="73" t="s">
        <v>1</v>
      </c>
      <c r="B51" s="74">
        <v>42443</v>
      </c>
      <c r="C51" s="75">
        <v>0</v>
      </c>
      <c r="D51" s="75">
        <v>0</v>
      </c>
      <c r="E51" s="75">
        <v>274</v>
      </c>
      <c r="F51" s="75">
        <v>0</v>
      </c>
      <c r="G51" s="75">
        <v>0</v>
      </c>
      <c r="H51" s="75">
        <v>0</v>
      </c>
      <c r="I51" s="75">
        <v>0</v>
      </c>
      <c r="J51" s="75">
        <v>0</v>
      </c>
      <c r="K51">
        <f t="shared" si="0"/>
        <v>0</v>
      </c>
      <c r="L51" s="1"/>
    </row>
    <row r="52" spans="1:12" x14ac:dyDescent="0.2">
      <c r="A52" s="73" t="s">
        <v>1</v>
      </c>
      <c r="B52" s="74">
        <v>42444</v>
      </c>
      <c r="C52" s="75">
        <v>0</v>
      </c>
      <c r="D52" s="75">
        <v>0</v>
      </c>
      <c r="E52" s="75">
        <v>274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>
        <f t="shared" si="0"/>
        <v>0</v>
      </c>
      <c r="L52" s="1"/>
    </row>
    <row r="53" spans="1:12" x14ac:dyDescent="0.2">
      <c r="A53" s="73" t="s">
        <v>1</v>
      </c>
      <c r="B53" s="74">
        <v>42445</v>
      </c>
      <c r="C53" s="75">
        <v>0</v>
      </c>
      <c r="D53" s="75">
        <v>0</v>
      </c>
      <c r="E53" s="75">
        <v>274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>
        <f t="shared" si="0"/>
        <v>0</v>
      </c>
      <c r="L53" s="1"/>
    </row>
    <row r="54" spans="1:12" x14ac:dyDescent="0.2">
      <c r="A54" s="73" t="s">
        <v>1</v>
      </c>
      <c r="B54" s="74">
        <v>42446</v>
      </c>
      <c r="C54" s="75">
        <v>0</v>
      </c>
      <c r="D54" s="75">
        <v>0</v>
      </c>
      <c r="E54" s="75">
        <v>274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>
        <f t="shared" si="0"/>
        <v>0</v>
      </c>
      <c r="L54" s="1"/>
    </row>
    <row r="55" spans="1:12" x14ac:dyDescent="0.2">
      <c r="A55" s="73" t="s">
        <v>1</v>
      </c>
      <c r="B55" s="74">
        <v>42447</v>
      </c>
      <c r="C55" s="75">
        <v>18484</v>
      </c>
      <c r="D55" s="75">
        <v>5064616</v>
      </c>
      <c r="E55" s="75">
        <v>274</v>
      </c>
      <c r="F55" s="75">
        <v>0</v>
      </c>
      <c r="G55" s="75">
        <v>274</v>
      </c>
      <c r="H55" s="75">
        <v>0</v>
      </c>
      <c r="I55" s="75">
        <v>0</v>
      </c>
      <c r="J55" s="75">
        <v>0</v>
      </c>
      <c r="K55">
        <f t="shared" si="0"/>
        <v>0</v>
      </c>
      <c r="L55" s="1"/>
    </row>
    <row r="56" spans="1:12" x14ac:dyDescent="0.2">
      <c r="A56" s="73" t="s">
        <v>1</v>
      </c>
      <c r="B56" s="74">
        <v>42451</v>
      </c>
      <c r="C56" s="75">
        <v>0</v>
      </c>
      <c r="D56" s="75">
        <v>0</v>
      </c>
      <c r="E56" s="75">
        <v>274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>
        <f t="shared" si="0"/>
        <v>0</v>
      </c>
      <c r="L56" s="1"/>
    </row>
    <row r="57" spans="1:12" x14ac:dyDescent="0.2">
      <c r="A57" s="73" t="s">
        <v>1</v>
      </c>
      <c r="B57" s="74">
        <v>42452</v>
      </c>
      <c r="C57" s="75">
        <v>57773</v>
      </c>
      <c r="D57" s="75">
        <v>16176440</v>
      </c>
      <c r="E57" s="75">
        <v>280</v>
      </c>
      <c r="F57" s="75">
        <v>280</v>
      </c>
      <c r="G57" s="75">
        <v>280</v>
      </c>
      <c r="H57" s="75">
        <v>280</v>
      </c>
      <c r="I57" s="75">
        <v>2.19</v>
      </c>
      <c r="J57" s="75">
        <v>6</v>
      </c>
      <c r="K57">
        <f t="shared" si="0"/>
        <v>2.1897810218978186E-2</v>
      </c>
      <c r="L57" s="1"/>
    </row>
    <row r="58" spans="1:12" x14ac:dyDescent="0.2">
      <c r="A58" s="73" t="s">
        <v>1</v>
      </c>
      <c r="B58" s="74">
        <v>42457</v>
      </c>
      <c r="C58" s="75">
        <v>0</v>
      </c>
      <c r="D58" s="75">
        <v>0</v>
      </c>
      <c r="E58" s="75">
        <v>280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>
        <f t="shared" si="0"/>
        <v>0</v>
      </c>
      <c r="L58" s="1"/>
    </row>
    <row r="59" spans="1:12" x14ac:dyDescent="0.2">
      <c r="A59" s="73" t="s">
        <v>1</v>
      </c>
      <c r="B59" s="74">
        <v>42458</v>
      </c>
      <c r="C59" s="75">
        <v>246000</v>
      </c>
      <c r="D59" s="75">
        <v>73708000</v>
      </c>
      <c r="E59" s="75">
        <v>300</v>
      </c>
      <c r="F59" s="75">
        <v>300</v>
      </c>
      <c r="G59" s="75">
        <v>299.63</v>
      </c>
      <c r="H59" s="75">
        <v>299</v>
      </c>
      <c r="I59" s="75">
        <v>7.14</v>
      </c>
      <c r="J59" s="75">
        <v>20</v>
      </c>
      <c r="K59">
        <f t="shared" si="0"/>
        <v>7.1428571428571397E-2</v>
      </c>
      <c r="L59" s="1"/>
    </row>
    <row r="60" spans="1:12" x14ac:dyDescent="0.2">
      <c r="A60" s="73" t="s">
        <v>1</v>
      </c>
      <c r="B60" s="74">
        <v>42459</v>
      </c>
      <c r="C60" s="75">
        <v>0</v>
      </c>
      <c r="D60" s="75">
        <v>0</v>
      </c>
      <c r="E60" s="75">
        <v>300</v>
      </c>
      <c r="F60" s="75">
        <v>0</v>
      </c>
      <c r="G60" s="75">
        <v>0</v>
      </c>
      <c r="H60" s="75">
        <v>0</v>
      </c>
      <c r="I60" s="75">
        <v>0</v>
      </c>
      <c r="J60" s="75">
        <v>0</v>
      </c>
      <c r="K60">
        <f t="shared" si="0"/>
        <v>0</v>
      </c>
      <c r="L60" s="1"/>
    </row>
    <row r="61" spans="1:12" x14ac:dyDescent="0.2">
      <c r="A61" s="73" t="s">
        <v>1</v>
      </c>
      <c r="B61" s="74">
        <v>42460</v>
      </c>
      <c r="C61" s="75">
        <v>0</v>
      </c>
      <c r="D61" s="75">
        <v>0</v>
      </c>
      <c r="E61" s="75">
        <v>300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>
        <f t="shared" si="0"/>
        <v>0</v>
      </c>
      <c r="L61" s="1"/>
    </row>
    <row r="62" spans="1:12" x14ac:dyDescent="0.2">
      <c r="A62" s="73" t="s">
        <v>1</v>
      </c>
      <c r="B62" s="74">
        <v>42461</v>
      </c>
      <c r="C62" s="75">
        <v>0</v>
      </c>
      <c r="D62" s="75">
        <v>0</v>
      </c>
      <c r="E62" s="75">
        <v>300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>
        <f t="shared" si="0"/>
        <v>0</v>
      </c>
      <c r="L62" s="1"/>
    </row>
    <row r="63" spans="1:12" x14ac:dyDescent="0.2">
      <c r="A63" s="73" t="s">
        <v>1</v>
      </c>
      <c r="B63" s="74">
        <v>42464</v>
      </c>
      <c r="C63" s="75">
        <v>0</v>
      </c>
      <c r="D63" s="75">
        <v>0</v>
      </c>
      <c r="E63" s="75">
        <v>300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>
        <f t="shared" si="0"/>
        <v>0</v>
      </c>
      <c r="L63" s="1"/>
    </row>
    <row r="64" spans="1:12" x14ac:dyDescent="0.2">
      <c r="A64" s="73" t="s">
        <v>1</v>
      </c>
      <c r="B64" s="74">
        <v>42465</v>
      </c>
      <c r="C64" s="75">
        <v>0</v>
      </c>
      <c r="D64" s="75">
        <v>0</v>
      </c>
      <c r="E64" s="75">
        <v>300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>
        <f t="shared" si="0"/>
        <v>0</v>
      </c>
      <c r="L64" s="1"/>
    </row>
    <row r="65" spans="1:12" x14ac:dyDescent="0.2">
      <c r="A65" s="73" t="s">
        <v>1</v>
      </c>
      <c r="B65" s="74">
        <v>42466</v>
      </c>
      <c r="C65" s="75">
        <v>0</v>
      </c>
      <c r="D65" s="75">
        <v>0</v>
      </c>
      <c r="E65" s="75">
        <v>300</v>
      </c>
      <c r="F65" s="75">
        <v>0</v>
      </c>
      <c r="G65" s="75">
        <v>0</v>
      </c>
      <c r="H65" s="75">
        <v>0</v>
      </c>
      <c r="I65" s="75">
        <v>0</v>
      </c>
      <c r="J65" s="75">
        <v>0</v>
      </c>
      <c r="K65">
        <f t="shared" si="0"/>
        <v>0</v>
      </c>
      <c r="L65" s="1"/>
    </row>
    <row r="66" spans="1:12" x14ac:dyDescent="0.2">
      <c r="A66" s="73" t="s">
        <v>1</v>
      </c>
      <c r="B66" s="74">
        <v>42467</v>
      </c>
      <c r="C66" s="75">
        <v>21280</v>
      </c>
      <c r="D66" s="75">
        <v>6266936</v>
      </c>
      <c r="E66" s="75">
        <v>300</v>
      </c>
      <c r="F66" s="75">
        <v>0</v>
      </c>
      <c r="G66" s="75">
        <v>294.5</v>
      </c>
      <c r="H66" s="75">
        <v>0</v>
      </c>
      <c r="I66" s="75">
        <v>0</v>
      </c>
      <c r="J66" s="75">
        <v>0</v>
      </c>
      <c r="K66">
        <f t="shared" si="0"/>
        <v>0</v>
      </c>
      <c r="L66" s="1"/>
    </row>
    <row r="67" spans="1:12" x14ac:dyDescent="0.2">
      <c r="A67" s="73" t="s">
        <v>1</v>
      </c>
      <c r="B67" s="74">
        <v>42468</v>
      </c>
      <c r="C67" s="75">
        <v>2256222</v>
      </c>
      <c r="D67" s="75">
        <v>647013270</v>
      </c>
      <c r="E67" s="75">
        <v>285</v>
      </c>
      <c r="F67" s="75">
        <v>288</v>
      </c>
      <c r="G67" s="75">
        <v>286.77</v>
      </c>
      <c r="H67" s="75">
        <v>285</v>
      </c>
      <c r="I67" s="75">
        <v>-5</v>
      </c>
      <c r="J67" s="75">
        <v>-15</v>
      </c>
      <c r="K67">
        <f t="shared" si="0"/>
        <v>-5.0000000000000044E-2</v>
      </c>
      <c r="L67" s="1"/>
    </row>
    <row r="68" spans="1:12" x14ac:dyDescent="0.2">
      <c r="A68" s="73" t="s">
        <v>1</v>
      </c>
      <c r="B68" s="74">
        <v>42471</v>
      </c>
      <c r="C68" s="75">
        <v>27718</v>
      </c>
      <c r="D68" s="75">
        <v>7982784</v>
      </c>
      <c r="E68" s="75">
        <v>288</v>
      </c>
      <c r="F68" s="75">
        <v>288</v>
      </c>
      <c r="G68" s="75">
        <v>288</v>
      </c>
      <c r="H68" s="75">
        <v>288</v>
      </c>
      <c r="I68" s="75">
        <v>1.05</v>
      </c>
      <c r="J68" s="75">
        <v>3</v>
      </c>
      <c r="K68">
        <f t="shared" ref="K68:K131" si="1">+E68/E67-1</f>
        <v>1.0526315789473717E-2</v>
      </c>
      <c r="L68" s="1"/>
    </row>
    <row r="69" spans="1:12" x14ac:dyDescent="0.2">
      <c r="A69" s="73" t="s">
        <v>1</v>
      </c>
      <c r="B69" s="74">
        <v>42472</v>
      </c>
      <c r="C69" s="75">
        <v>0</v>
      </c>
      <c r="D69" s="75">
        <v>0</v>
      </c>
      <c r="E69" s="75">
        <v>288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>
        <f t="shared" si="1"/>
        <v>0</v>
      </c>
      <c r="L69" s="1"/>
    </row>
    <row r="70" spans="1:12" x14ac:dyDescent="0.2">
      <c r="A70" s="73" t="s">
        <v>1</v>
      </c>
      <c r="B70" s="74">
        <v>42473</v>
      </c>
      <c r="C70" s="75">
        <v>0</v>
      </c>
      <c r="D70" s="75">
        <v>0</v>
      </c>
      <c r="E70" s="75">
        <v>288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>
        <f t="shared" si="1"/>
        <v>0</v>
      </c>
      <c r="L70" s="1"/>
    </row>
    <row r="71" spans="1:12" x14ac:dyDescent="0.2">
      <c r="A71" s="73" t="s">
        <v>1</v>
      </c>
      <c r="B71" s="74">
        <v>42474</v>
      </c>
      <c r="C71" s="75">
        <v>5949</v>
      </c>
      <c r="D71" s="75">
        <v>1701414</v>
      </c>
      <c r="E71" s="75">
        <v>288</v>
      </c>
      <c r="F71" s="75">
        <v>0</v>
      </c>
      <c r="G71" s="75">
        <v>286</v>
      </c>
      <c r="H71" s="75">
        <v>0</v>
      </c>
      <c r="I71" s="75">
        <v>0</v>
      </c>
      <c r="J71" s="75">
        <v>0</v>
      </c>
      <c r="K71">
        <f t="shared" si="1"/>
        <v>0</v>
      </c>
      <c r="L71" s="1"/>
    </row>
    <row r="72" spans="1:12" x14ac:dyDescent="0.2">
      <c r="A72" s="73" t="s">
        <v>1</v>
      </c>
      <c r="B72" s="74">
        <v>42475</v>
      </c>
      <c r="C72" s="75">
        <v>98084</v>
      </c>
      <c r="D72" s="75">
        <v>28294614</v>
      </c>
      <c r="E72" s="75">
        <v>286</v>
      </c>
      <c r="F72" s="75">
        <v>290</v>
      </c>
      <c r="G72" s="75">
        <v>288.47000000000003</v>
      </c>
      <c r="H72" s="75">
        <v>286</v>
      </c>
      <c r="I72" s="75">
        <v>-0.69</v>
      </c>
      <c r="J72" s="75">
        <v>-2</v>
      </c>
      <c r="K72">
        <f t="shared" si="1"/>
        <v>-6.9444444444444198E-3</v>
      </c>
      <c r="L72" s="1"/>
    </row>
    <row r="73" spans="1:12" x14ac:dyDescent="0.2">
      <c r="A73" s="73" t="s">
        <v>1</v>
      </c>
      <c r="B73" s="74">
        <v>42478</v>
      </c>
      <c r="C73" s="75">
        <v>33341</v>
      </c>
      <c r="D73" s="75">
        <v>9535526</v>
      </c>
      <c r="E73" s="75">
        <v>286</v>
      </c>
      <c r="F73" s="75">
        <v>286</v>
      </c>
      <c r="G73" s="75">
        <v>286</v>
      </c>
      <c r="H73" s="75">
        <v>286</v>
      </c>
      <c r="I73" s="75">
        <v>0</v>
      </c>
      <c r="J73" s="75">
        <v>0</v>
      </c>
      <c r="K73">
        <f t="shared" si="1"/>
        <v>0</v>
      </c>
      <c r="L73" s="1"/>
    </row>
    <row r="74" spans="1:12" x14ac:dyDescent="0.2">
      <c r="A74" s="73" t="s">
        <v>1</v>
      </c>
      <c r="B74" s="74">
        <v>42479</v>
      </c>
      <c r="C74" s="75">
        <v>3500</v>
      </c>
      <c r="D74" s="75">
        <v>1001000</v>
      </c>
      <c r="E74" s="75">
        <v>286</v>
      </c>
      <c r="F74" s="75">
        <v>0</v>
      </c>
      <c r="G74" s="75">
        <v>286</v>
      </c>
      <c r="H74" s="75">
        <v>0</v>
      </c>
      <c r="I74" s="75">
        <v>0</v>
      </c>
      <c r="J74" s="75">
        <v>0</v>
      </c>
      <c r="K74">
        <f t="shared" si="1"/>
        <v>0</v>
      </c>
      <c r="L74" s="1"/>
    </row>
    <row r="75" spans="1:12" x14ac:dyDescent="0.2">
      <c r="A75" s="73" t="s">
        <v>1</v>
      </c>
      <c r="B75" s="74">
        <v>42480</v>
      </c>
      <c r="C75" s="75">
        <v>26155</v>
      </c>
      <c r="D75" s="75">
        <v>7474175</v>
      </c>
      <c r="E75" s="75">
        <v>286</v>
      </c>
      <c r="F75" s="75">
        <v>286</v>
      </c>
      <c r="G75" s="75">
        <v>285.76</v>
      </c>
      <c r="H75" s="75">
        <v>286</v>
      </c>
      <c r="I75" s="75">
        <v>0</v>
      </c>
      <c r="J75" s="75">
        <v>0</v>
      </c>
      <c r="K75">
        <f t="shared" si="1"/>
        <v>0</v>
      </c>
      <c r="L75" s="1"/>
    </row>
    <row r="76" spans="1:12" x14ac:dyDescent="0.2">
      <c r="A76" s="73" t="s">
        <v>1</v>
      </c>
      <c r="B76" s="74">
        <v>42481</v>
      </c>
      <c r="C76" s="75">
        <v>4126</v>
      </c>
      <c r="D76" s="75">
        <v>1180036</v>
      </c>
      <c r="E76" s="75">
        <v>286</v>
      </c>
      <c r="F76" s="75">
        <v>0</v>
      </c>
      <c r="G76" s="75">
        <v>286</v>
      </c>
      <c r="H76" s="75">
        <v>0</v>
      </c>
      <c r="I76" s="75">
        <v>0</v>
      </c>
      <c r="J76" s="75">
        <v>0</v>
      </c>
      <c r="K76">
        <f t="shared" si="1"/>
        <v>0</v>
      </c>
      <c r="L76" s="1"/>
    </row>
    <row r="77" spans="1:12" x14ac:dyDescent="0.2">
      <c r="A77" s="73" t="s">
        <v>1</v>
      </c>
      <c r="B77" s="74">
        <v>42482</v>
      </c>
      <c r="C77" s="75">
        <v>10536</v>
      </c>
      <c r="D77" s="75">
        <v>3002760</v>
      </c>
      <c r="E77" s="75">
        <v>286</v>
      </c>
      <c r="F77" s="75">
        <v>0</v>
      </c>
      <c r="G77" s="75">
        <v>285</v>
      </c>
      <c r="H77" s="75">
        <v>0</v>
      </c>
      <c r="I77" s="75">
        <v>0</v>
      </c>
      <c r="J77" s="75">
        <v>0</v>
      </c>
      <c r="K77">
        <f t="shared" si="1"/>
        <v>0</v>
      </c>
      <c r="L77" s="1"/>
    </row>
    <row r="78" spans="1:12" x14ac:dyDescent="0.2">
      <c r="A78" s="73" t="s">
        <v>1</v>
      </c>
      <c r="B78" s="74">
        <v>42485</v>
      </c>
      <c r="C78" s="75">
        <v>17660</v>
      </c>
      <c r="D78" s="75">
        <v>5033100</v>
      </c>
      <c r="E78" s="75">
        <v>286</v>
      </c>
      <c r="F78" s="75">
        <v>0</v>
      </c>
      <c r="G78" s="75">
        <v>285</v>
      </c>
      <c r="H78" s="75">
        <v>0</v>
      </c>
      <c r="I78" s="75">
        <v>0</v>
      </c>
      <c r="J78" s="75">
        <v>0</v>
      </c>
      <c r="K78">
        <f t="shared" si="1"/>
        <v>0</v>
      </c>
      <c r="L78" s="1"/>
    </row>
    <row r="79" spans="1:12" x14ac:dyDescent="0.2">
      <c r="A79" s="73" t="s">
        <v>1</v>
      </c>
      <c r="B79" s="74">
        <v>42486</v>
      </c>
      <c r="C79" s="75">
        <v>0</v>
      </c>
      <c r="D79" s="75">
        <v>0</v>
      </c>
      <c r="E79" s="75">
        <v>286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>
        <f t="shared" si="1"/>
        <v>0</v>
      </c>
      <c r="L79" s="1"/>
    </row>
    <row r="80" spans="1:12" x14ac:dyDescent="0.2">
      <c r="A80" s="73" t="s">
        <v>1</v>
      </c>
      <c r="B80" s="74">
        <v>42487</v>
      </c>
      <c r="C80" s="75">
        <v>388468</v>
      </c>
      <c r="D80" s="75">
        <v>114598060</v>
      </c>
      <c r="E80" s="75">
        <v>295</v>
      </c>
      <c r="F80" s="75">
        <v>295</v>
      </c>
      <c r="G80" s="75">
        <v>295</v>
      </c>
      <c r="H80" s="75">
        <v>295</v>
      </c>
      <c r="I80" s="75">
        <v>3.15</v>
      </c>
      <c r="J80" s="75">
        <v>9</v>
      </c>
      <c r="K80">
        <f t="shared" si="1"/>
        <v>3.1468531468531458E-2</v>
      </c>
      <c r="L80" s="1"/>
    </row>
    <row r="81" spans="1:12" x14ac:dyDescent="0.2">
      <c r="A81" s="73" t="s">
        <v>1</v>
      </c>
      <c r="B81" s="74">
        <v>42488</v>
      </c>
      <c r="C81" s="75">
        <v>0</v>
      </c>
      <c r="D81" s="75">
        <v>0</v>
      </c>
      <c r="E81" s="75">
        <v>295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  <c r="K81">
        <f t="shared" si="1"/>
        <v>0</v>
      </c>
      <c r="L81" s="1"/>
    </row>
    <row r="82" spans="1:12" x14ac:dyDescent="0.2">
      <c r="A82" s="73" t="s">
        <v>1</v>
      </c>
      <c r="B82" s="74">
        <v>42489</v>
      </c>
      <c r="C82" s="75">
        <v>0</v>
      </c>
      <c r="D82" s="75">
        <v>0</v>
      </c>
      <c r="E82" s="75">
        <v>295</v>
      </c>
      <c r="F82" s="75">
        <v>0</v>
      </c>
      <c r="G82" s="75">
        <v>0</v>
      </c>
      <c r="H82" s="75">
        <v>0</v>
      </c>
      <c r="I82" s="75">
        <v>0</v>
      </c>
      <c r="J82" s="75">
        <v>0</v>
      </c>
      <c r="K82">
        <f t="shared" si="1"/>
        <v>0</v>
      </c>
      <c r="L82" s="1"/>
    </row>
    <row r="83" spans="1:12" x14ac:dyDescent="0.2">
      <c r="A83" s="73" t="s">
        <v>1</v>
      </c>
      <c r="B83" s="74">
        <v>42492</v>
      </c>
      <c r="C83" s="75">
        <v>0</v>
      </c>
      <c r="D83" s="75">
        <v>0</v>
      </c>
      <c r="E83" s="75">
        <v>295</v>
      </c>
      <c r="F83" s="75">
        <v>0</v>
      </c>
      <c r="G83" s="75">
        <v>0</v>
      </c>
      <c r="H83" s="75">
        <v>0</v>
      </c>
      <c r="I83" s="75">
        <v>0</v>
      </c>
      <c r="J83" s="75">
        <v>0</v>
      </c>
      <c r="K83">
        <f t="shared" si="1"/>
        <v>0</v>
      </c>
    </row>
    <row r="84" spans="1:12" x14ac:dyDescent="0.2">
      <c r="A84" s="73" t="s">
        <v>1</v>
      </c>
      <c r="B84" s="74">
        <v>42493</v>
      </c>
      <c r="C84" s="75">
        <v>0</v>
      </c>
      <c r="D84" s="75">
        <v>0</v>
      </c>
      <c r="E84" s="75">
        <v>295</v>
      </c>
      <c r="F84" s="75">
        <v>0</v>
      </c>
      <c r="G84" s="75">
        <v>0</v>
      </c>
      <c r="H84" s="75">
        <v>0</v>
      </c>
      <c r="I84" s="75">
        <v>0</v>
      </c>
      <c r="J84" s="75">
        <v>0</v>
      </c>
      <c r="K84">
        <f t="shared" si="1"/>
        <v>0</v>
      </c>
    </row>
    <row r="85" spans="1:12" x14ac:dyDescent="0.2">
      <c r="A85" s="73" t="s">
        <v>1</v>
      </c>
      <c r="B85" s="74">
        <v>42494</v>
      </c>
      <c r="C85" s="75">
        <v>135429</v>
      </c>
      <c r="D85" s="75">
        <v>39201555</v>
      </c>
      <c r="E85" s="75">
        <v>295</v>
      </c>
      <c r="F85" s="75">
        <v>295</v>
      </c>
      <c r="G85" s="75">
        <v>289.45999999999998</v>
      </c>
      <c r="H85" s="75">
        <v>270</v>
      </c>
      <c r="I85" s="75">
        <v>0</v>
      </c>
      <c r="J85" s="75">
        <v>0</v>
      </c>
      <c r="K85">
        <f t="shared" si="1"/>
        <v>0</v>
      </c>
    </row>
    <row r="86" spans="1:12" x14ac:dyDescent="0.2">
      <c r="A86" s="73" t="s">
        <v>1</v>
      </c>
      <c r="B86" s="74">
        <v>42495</v>
      </c>
      <c r="C86" s="75">
        <v>0</v>
      </c>
      <c r="D86" s="75">
        <v>0</v>
      </c>
      <c r="E86" s="75">
        <v>295</v>
      </c>
      <c r="F86" s="75">
        <v>0</v>
      </c>
      <c r="G86" s="75">
        <v>0</v>
      </c>
      <c r="H86" s="75">
        <v>0</v>
      </c>
      <c r="I86" s="75">
        <v>0</v>
      </c>
      <c r="J86" s="75">
        <v>0</v>
      </c>
      <c r="K86">
        <f t="shared" si="1"/>
        <v>0</v>
      </c>
    </row>
    <row r="87" spans="1:12" x14ac:dyDescent="0.2">
      <c r="A87" s="73" t="s">
        <v>1</v>
      </c>
      <c r="B87" s="74">
        <v>42496</v>
      </c>
      <c r="C87" s="75">
        <v>33425</v>
      </c>
      <c r="D87" s="75">
        <v>9850175</v>
      </c>
      <c r="E87" s="75">
        <v>295</v>
      </c>
      <c r="F87" s="75">
        <v>295</v>
      </c>
      <c r="G87" s="75">
        <v>294.69</v>
      </c>
      <c r="H87" s="75">
        <v>295</v>
      </c>
      <c r="I87" s="75">
        <v>0</v>
      </c>
      <c r="J87" s="75">
        <v>0</v>
      </c>
      <c r="K87">
        <f t="shared" si="1"/>
        <v>0</v>
      </c>
    </row>
    <row r="88" spans="1:12" x14ac:dyDescent="0.2">
      <c r="A88" s="73" t="s">
        <v>1</v>
      </c>
      <c r="B88" s="74">
        <v>42500</v>
      </c>
      <c r="C88" s="75">
        <v>0</v>
      </c>
      <c r="D88" s="75">
        <v>0</v>
      </c>
      <c r="E88" s="75">
        <v>295</v>
      </c>
      <c r="F88" s="75">
        <v>0</v>
      </c>
      <c r="G88" s="75">
        <v>0</v>
      </c>
      <c r="H88" s="75">
        <v>0</v>
      </c>
      <c r="I88" s="75">
        <v>0</v>
      </c>
      <c r="J88" s="75">
        <v>0</v>
      </c>
      <c r="K88">
        <f t="shared" si="1"/>
        <v>0</v>
      </c>
    </row>
    <row r="89" spans="1:12" x14ac:dyDescent="0.2">
      <c r="A89" s="73" t="s">
        <v>1</v>
      </c>
      <c r="B89" s="74">
        <v>42501</v>
      </c>
      <c r="C89" s="75">
        <v>0</v>
      </c>
      <c r="D89" s="75">
        <v>0</v>
      </c>
      <c r="E89" s="75">
        <v>295</v>
      </c>
      <c r="F89" s="75">
        <v>0</v>
      </c>
      <c r="G89" s="75">
        <v>0</v>
      </c>
      <c r="H89" s="75">
        <v>0</v>
      </c>
      <c r="I89" s="75">
        <v>0</v>
      </c>
      <c r="J89" s="75">
        <v>0</v>
      </c>
      <c r="K89">
        <f t="shared" si="1"/>
        <v>0</v>
      </c>
    </row>
    <row r="90" spans="1:12" x14ac:dyDescent="0.2">
      <c r="A90" s="73" t="s">
        <v>1</v>
      </c>
      <c r="B90" s="74">
        <v>42502</v>
      </c>
      <c r="C90" s="75">
        <v>0</v>
      </c>
      <c r="D90" s="75">
        <v>0</v>
      </c>
      <c r="E90" s="75">
        <v>295</v>
      </c>
      <c r="F90" s="75">
        <v>0</v>
      </c>
      <c r="G90" s="75">
        <v>0</v>
      </c>
      <c r="H90" s="75">
        <v>0</v>
      </c>
      <c r="I90" s="75">
        <v>0</v>
      </c>
      <c r="J90" s="75">
        <v>0</v>
      </c>
      <c r="K90">
        <f t="shared" si="1"/>
        <v>0</v>
      </c>
    </row>
    <row r="91" spans="1:12" x14ac:dyDescent="0.2">
      <c r="A91" s="73" t="s">
        <v>1</v>
      </c>
      <c r="B91" s="74">
        <v>42503</v>
      </c>
      <c r="C91" s="75">
        <v>1503</v>
      </c>
      <c r="D91" s="75">
        <v>435870</v>
      </c>
      <c r="E91" s="75">
        <v>295</v>
      </c>
      <c r="F91" s="75">
        <v>0</v>
      </c>
      <c r="G91" s="75">
        <v>290</v>
      </c>
      <c r="H91" s="75">
        <v>0</v>
      </c>
      <c r="I91" s="75">
        <v>0</v>
      </c>
      <c r="J91" s="75">
        <v>0</v>
      </c>
      <c r="K91">
        <f t="shared" si="1"/>
        <v>0</v>
      </c>
    </row>
    <row r="92" spans="1:12" x14ac:dyDescent="0.2">
      <c r="A92" s="73" t="s">
        <v>1</v>
      </c>
      <c r="B92" s="74">
        <v>42506</v>
      </c>
      <c r="C92" s="75">
        <v>7117</v>
      </c>
      <c r="D92" s="75">
        <v>2063930</v>
      </c>
      <c r="E92" s="75">
        <v>295</v>
      </c>
      <c r="F92" s="75">
        <v>0</v>
      </c>
      <c r="G92" s="75">
        <v>290</v>
      </c>
      <c r="H92" s="75">
        <v>0</v>
      </c>
      <c r="I92" s="75">
        <v>0</v>
      </c>
      <c r="J92" s="75">
        <v>0</v>
      </c>
      <c r="K92">
        <f t="shared" si="1"/>
        <v>0</v>
      </c>
    </row>
    <row r="93" spans="1:12" x14ac:dyDescent="0.2">
      <c r="A93" s="73" t="s">
        <v>1</v>
      </c>
      <c r="B93" s="74">
        <v>42507</v>
      </c>
      <c r="C93" s="75">
        <v>0</v>
      </c>
      <c r="D93" s="75">
        <v>0</v>
      </c>
      <c r="E93" s="75">
        <v>295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>
        <f t="shared" si="1"/>
        <v>0</v>
      </c>
    </row>
    <row r="94" spans="1:12" x14ac:dyDescent="0.2">
      <c r="A94" s="73" t="s">
        <v>1</v>
      </c>
      <c r="B94" s="74">
        <v>42508</v>
      </c>
      <c r="C94" s="75">
        <v>9500</v>
      </c>
      <c r="D94" s="75">
        <v>2660000</v>
      </c>
      <c r="E94" s="75">
        <v>295</v>
      </c>
      <c r="F94" s="75">
        <v>0</v>
      </c>
      <c r="G94" s="75">
        <v>280</v>
      </c>
      <c r="H94" s="75">
        <v>0</v>
      </c>
      <c r="I94" s="75">
        <v>0</v>
      </c>
      <c r="J94" s="75">
        <v>0</v>
      </c>
      <c r="K94">
        <f t="shared" si="1"/>
        <v>0</v>
      </c>
    </row>
    <row r="95" spans="1:12" x14ac:dyDescent="0.2">
      <c r="A95" s="73" t="s">
        <v>1</v>
      </c>
      <c r="B95" s="74">
        <v>42509</v>
      </c>
      <c r="C95" s="75">
        <v>0</v>
      </c>
      <c r="D95" s="75">
        <v>0</v>
      </c>
      <c r="E95" s="75">
        <v>295</v>
      </c>
      <c r="F95" s="75">
        <v>0</v>
      </c>
      <c r="G95" s="75">
        <v>0</v>
      </c>
      <c r="H95" s="75">
        <v>0</v>
      </c>
      <c r="I95" s="75">
        <v>0</v>
      </c>
      <c r="J95" s="75">
        <v>0</v>
      </c>
      <c r="K95">
        <f t="shared" si="1"/>
        <v>0</v>
      </c>
    </row>
    <row r="96" spans="1:12" x14ac:dyDescent="0.2">
      <c r="A96" s="73" t="s">
        <v>1</v>
      </c>
      <c r="B96" s="74">
        <v>42510</v>
      </c>
      <c r="C96" s="75">
        <v>0</v>
      </c>
      <c r="D96" s="75">
        <v>0</v>
      </c>
      <c r="E96" s="75">
        <v>295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>
        <f t="shared" si="1"/>
        <v>0</v>
      </c>
    </row>
    <row r="97" spans="1:11" x14ac:dyDescent="0.2">
      <c r="A97" s="73" t="s">
        <v>1</v>
      </c>
      <c r="B97" s="74">
        <v>42513</v>
      </c>
      <c r="C97" s="75">
        <v>845</v>
      </c>
      <c r="D97" s="75">
        <v>228150</v>
      </c>
      <c r="E97" s="75">
        <v>295</v>
      </c>
      <c r="F97" s="75">
        <v>0</v>
      </c>
      <c r="G97" s="75">
        <v>270</v>
      </c>
      <c r="H97" s="75">
        <v>0</v>
      </c>
      <c r="I97" s="75">
        <v>0</v>
      </c>
      <c r="J97" s="75">
        <v>0</v>
      </c>
      <c r="K97">
        <f t="shared" si="1"/>
        <v>0</v>
      </c>
    </row>
    <row r="98" spans="1:11" x14ac:dyDescent="0.2">
      <c r="A98" s="73" t="s">
        <v>1</v>
      </c>
      <c r="B98" s="74">
        <v>42514</v>
      </c>
      <c r="C98" s="75">
        <v>40439</v>
      </c>
      <c r="D98" s="75">
        <v>11727310</v>
      </c>
      <c r="E98" s="75">
        <v>290</v>
      </c>
      <c r="F98" s="75">
        <v>290</v>
      </c>
      <c r="G98" s="75">
        <v>290</v>
      </c>
      <c r="H98" s="75">
        <v>290</v>
      </c>
      <c r="I98" s="75">
        <v>-1.69</v>
      </c>
      <c r="J98" s="75">
        <v>-5</v>
      </c>
      <c r="K98">
        <f t="shared" si="1"/>
        <v>-1.6949152542372836E-2</v>
      </c>
    </row>
    <row r="99" spans="1:11" x14ac:dyDescent="0.2">
      <c r="A99" s="73" t="s">
        <v>1</v>
      </c>
      <c r="B99" s="74">
        <v>42515</v>
      </c>
      <c r="C99" s="75">
        <v>0</v>
      </c>
      <c r="D99" s="75">
        <v>0</v>
      </c>
      <c r="E99" s="75">
        <v>290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>
        <f t="shared" si="1"/>
        <v>0</v>
      </c>
    </row>
    <row r="100" spans="1:11" x14ac:dyDescent="0.2">
      <c r="A100" s="73" t="s">
        <v>1</v>
      </c>
      <c r="B100" s="74">
        <v>42516</v>
      </c>
      <c r="C100" s="75">
        <v>0</v>
      </c>
      <c r="D100" s="75">
        <v>0</v>
      </c>
      <c r="E100" s="75">
        <v>290</v>
      </c>
      <c r="F100" s="75">
        <v>0</v>
      </c>
      <c r="G100" s="75">
        <v>0</v>
      </c>
      <c r="H100" s="75">
        <v>0</v>
      </c>
      <c r="I100" s="75">
        <v>0</v>
      </c>
      <c r="J100" s="75">
        <v>0</v>
      </c>
      <c r="K100">
        <f t="shared" si="1"/>
        <v>0</v>
      </c>
    </row>
    <row r="101" spans="1:11" x14ac:dyDescent="0.2">
      <c r="A101" s="73" t="s">
        <v>1</v>
      </c>
      <c r="B101" s="74">
        <v>42517</v>
      </c>
      <c r="C101" s="75">
        <v>136310</v>
      </c>
      <c r="D101" s="75">
        <v>38518590</v>
      </c>
      <c r="E101" s="75">
        <v>280</v>
      </c>
      <c r="F101" s="75">
        <v>280</v>
      </c>
      <c r="G101" s="75">
        <v>282.58</v>
      </c>
      <c r="H101" s="75">
        <v>280</v>
      </c>
      <c r="I101" s="75">
        <v>-3.45</v>
      </c>
      <c r="J101" s="75">
        <v>-10</v>
      </c>
      <c r="K101">
        <f t="shared" si="1"/>
        <v>-3.4482758620689613E-2</v>
      </c>
    </row>
    <row r="102" spans="1:11" x14ac:dyDescent="0.2">
      <c r="A102" s="73" t="s">
        <v>1</v>
      </c>
      <c r="B102" s="74">
        <v>42521</v>
      </c>
      <c r="C102" s="75">
        <v>23126</v>
      </c>
      <c r="D102" s="75">
        <v>6683414</v>
      </c>
      <c r="E102" s="75">
        <v>280</v>
      </c>
      <c r="F102" s="75">
        <v>0</v>
      </c>
      <c r="G102" s="75">
        <v>289</v>
      </c>
      <c r="H102" s="75">
        <v>0</v>
      </c>
      <c r="I102" s="75">
        <v>0</v>
      </c>
      <c r="J102" s="75">
        <v>0</v>
      </c>
      <c r="K102">
        <f t="shared" si="1"/>
        <v>0</v>
      </c>
    </row>
    <row r="103" spans="1:11" x14ac:dyDescent="0.2">
      <c r="A103" s="73" t="s">
        <v>1</v>
      </c>
      <c r="B103" s="74">
        <v>42522</v>
      </c>
      <c r="C103" s="75">
        <v>0</v>
      </c>
      <c r="D103" s="75">
        <v>0</v>
      </c>
      <c r="E103" s="75">
        <v>280</v>
      </c>
      <c r="F103" s="75">
        <v>0</v>
      </c>
      <c r="G103" s="75">
        <v>0</v>
      </c>
      <c r="H103" s="75">
        <v>0</v>
      </c>
      <c r="I103" s="75">
        <v>0</v>
      </c>
      <c r="J103" s="75">
        <v>0</v>
      </c>
      <c r="K103">
        <f t="shared" si="1"/>
        <v>0</v>
      </c>
    </row>
    <row r="104" spans="1:11" x14ac:dyDescent="0.2">
      <c r="A104" s="73" t="s">
        <v>1</v>
      </c>
      <c r="B104" s="74">
        <v>42523</v>
      </c>
      <c r="C104" s="75">
        <v>4873</v>
      </c>
      <c r="D104" s="75">
        <v>1340075</v>
      </c>
      <c r="E104" s="75">
        <v>280</v>
      </c>
      <c r="F104" s="75">
        <v>0</v>
      </c>
      <c r="G104" s="75">
        <v>275</v>
      </c>
      <c r="H104" s="75">
        <v>0</v>
      </c>
      <c r="I104" s="75">
        <v>0</v>
      </c>
      <c r="J104" s="75">
        <v>0</v>
      </c>
      <c r="K104">
        <f t="shared" si="1"/>
        <v>0</v>
      </c>
    </row>
    <row r="105" spans="1:11" x14ac:dyDescent="0.2">
      <c r="A105" s="73" t="s">
        <v>1</v>
      </c>
      <c r="B105" s="74">
        <v>42524</v>
      </c>
      <c r="C105" s="75">
        <v>0</v>
      </c>
      <c r="D105" s="75">
        <v>0</v>
      </c>
      <c r="E105" s="75">
        <v>280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>
        <f t="shared" si="1"/>
        <v>0</v>
      </c>
    </row>
    <row r="106" spans="1:11" x14ac:dyDescent="0.2">
      <c r="A106" s="73" t="s">
        <v>1</v>
      </c>
      <c r="B106" s="74">
        <v>42528</v>
      </c>
      <c r="C106" s="75">
        <v>13291</v>
      </c>
      <c r="D106" s="75">
        <v>3618570</v>
      </c>
      <c r="E106" s="75">
        <v>280</v>
      </c>
      <c r="F106" s="75">
        <v>0</v>
      </c>
      <c r="G106" s="75">
        <v>272.26</v>
      </c>
      <c r="H106" s="75">
        <v>0</v>
      </c>
      <c r="I106" s="75">
        <v>0</v>
      </c>
      <c r="J106" s="75">
        <v>0</v>
      </c>
      <c r="K106">
        <f t="shared" si="1"/>
        <v>0</v>
      </c>
    </row>
    <row r="107" spans="1:11" x14ac:dyDescent="0.2">
      <c r="A107" s="73" t="s">
        <v>1</v>
      </c>
      <c r="B107" s="74">
        <v>42529</v>
      </c>
      <c r="C107" s="75">
        <v>0</v>
      </c>
      <c r="D107" s="75">
        <v>0</v>
      </c>
      <c r="E107" s="75">
        <v>280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>
        <f t="shared" si="1"/>
        <v>0</v>
      </c>
    </row>
    <row r="108" spans="1:11" x14ac:dyDescent="0.2">
      <c r="A108" s="73" t="s">
        <v>1</v>
      </c>
      <c r="B108" s="74">
        <v>42530</v>
      </c>
      <c r="C108" s="75">
        <v>9746</v>
      </c>
      <c r="D108" s="75">
        <v>2631420</v>
      </c>
      <c r="E108" s="75">
        <v>280</v>
      </c>
      <c r="F108" s="75">
        <v>0</v>
      </c>
      <c r="G108" s="75">
        <v>270</v>
      </c>
      <c r="H108" s="75">
        <v>0</v>
      </c>
      <c r="I108" s="75">
        <v>0</v>
      </c>
      <c r="J108" s="75">
        <v>0</v>
      </c>
      <c r="K108">
        <f t="shared" si="1"/>
        <v>0</v>
      </c>
    </row>
    <row r="109" spans="1:11" x14ac:dyDescent="0.2">
      <c r="A109" s="73" t="s">
        <v>1</v>
      </c>
      <c r="B109" s="74">
        <v>42531</v>
      </c>
      <c r="C109" s="75">
        <v>4873</v>
      </c>
      <c r="D109" s="75">
        <v>1320583</v>
      </c>
      <c r="E109" s="75">
        <v>280</v>
      </c>
      <c r="F109" s="75">
        <v>0</v>
      </c>
      <c r="G109" s="75">
        <v>271</v>
      </c>
      <c r="H109" s="75">
        <v>0</v>
      </c>
      <c r="I109" s="75">
        <v>0</v>
      </c>
      <c r="J109" s="75">
        <v>0</v>
      </c>
      <c r="K109">
        <f t="shared" si="1"/>
        <v>0</v>
      </c>
    </row>
    <row r="110" spans="1:11" x14ac:dyDescent="0.2">
      <c r="A110" s="73" t="s">
        <v>1</v>
      </c>
      <c r="B110" s="74">
        <v>42534</v>
      </c>
      <c r="C110" s="75">
        <v>4800</v>
      </c>
      <c r="D110" s="75">
        <v>1368000</v>
      </c>
      <c r="E110" s="75">
        <v>280</v>
      </c>
      <c r="F110" s="75">
        <v>0</v>
      </c>
      <c r="G110" s="75">
        <v>285</v>
      </c>
      <c r="H110" s="75">
        <v>0</v>
      </c>
      <c r="I110" s="75">
        <v>0</v>
      </c>
      <c r="J110" s="75">
        <v>0</v>
      </c>
      <c r="K110">
        <f t="shared" si="1"/>
        <v>0</v>
      </c>
    </row>
    <row r="111" spans="1:11" x14ac:dyDescent="0.2">
      <c r="A111" s="73" t="s">
        <v>1</v>
      </c>
      <c r="B111" s="74">
        <v>42535</v>
      </c>
      <c r="C111" s="75">
        <v>5281</v>
      </c>
      <c r="D111" s="75">
        <v>1436432</v>
      </c>
      <c r="E111" s="75">
        <v>280</v>
      </c>
      <c r="F111" s="75">
        <v>0</v>
      </c>
      <c r="G111" s="75">
        <v>272</v>
      </c>
      <c r="H111" s="75">
        <v>0</v>
      </c>
      <c r="I111" s="75">
        <v>0</v>
      </c>
      <c r="J111" s="75">
        <v>0</v>
      </c>
      <c r="K111">
        <f t="shared" si="1"/>
        <v>0</v>
      </c>
    </row>
    <row r="112" spans="1:11" x14ac:dyDescent="0.2">
      <c r="A112" s="73" t="s">
        <v>1</v>
      </c>
      <c r="B112" s="74">
        <v>42536</v>
      </c>
      <c r="C112" s="75">
        <v>12896</v>
      </c>
      <c r="D112" s="75">
        <v>3610880</v>
      </c>
      <c r="E112" s="75">
        <v>280</v>
      </c>
      <c r="F112" s="75">
        <v>0</v>
      </c>
      <c r="G112" s="75">
        <v>280</v>
      </c>
      <c r="H112" s="75">
        <v>0</v>
      </c>
      <c r="I112" s="75">
        <v>0</v>
      </c>
      <c r="J112" s="75">
        <v>0</v>
      </c>
      <c r="K112">
        <f t="shared" si="1"/>
        <v>0</v>
      </c>
    </row>
    <row r="113" spans="1:11" x14ac:dyDescent="0.2">
      <c r="A113" s="73" t="s">
        <v>1</v>
      </c>
      <c r="B113" s="74">
        <v>42537</v>
      </c>
      <c r="C113" s="75">
        <v>41807</v>
      </c>
      <c r="D113" s="75">
        <v>11819995</v>
      </c>
      <c r="E113" s="75">
        <v>280</v>
      </c>
      <c r="F113" s="75">
        <v>285</v>
      </c>
      <c r="G113" s="75">
        <v>282.73</v>
      </c>
      <c r="H113" s="75">
        <v>280</v>
      </c>
      <c r="I113" s="75">
        <v>0</v>
      </c>
      <c r="J113" s="75">
        <v>0</v>
      </c>
      <c r="K113">
        <f t="shared" si="1"/>
        <v>0</v>
      </c>
    </row>
    <row r="114" spans="1:11" x14ac:dyDescent="0.2">
      <c r="A114" s="73" t="s">
        <v>1</v>
      </c>
      <c r="B114" s="74">
        <v>42538</v>
      </c>
      <c r="C114" s="75">
        <v>0</v>
      </c>
      <c r="D114" s="75">
        <v>0</v>
      </c>
      <c r="E114" s="75">
        <v>280</v>
      </c>
      <c r="F114" s="75">
        <v>0</v>
      </c>
      <c r="G114" s="75">
        <v>0</v>
      </c>
      <c r="H114" s="75">
        <v>0</v>
      </c>
      <c r="I114" s="75">
        <v>0</v>
      </c>
      <c r="J114" s="75">
        <v>0</v>
      </c>
      <c r="K114">
        <f t="shared" si="1"/>
        <v>0</v>
      </c>
    </row>
    <row r="115" spans="1:11" x14ac:dyDescent="0.2">
      <c r="A115" s="73" t="s">
        <v>1</v>
      </c>
      <c r="B115" s="74">
        <v>42541</v>
      </c>
      <c r="C115" s="75">
        <v>457</v>
      </c>
      <c r="D115" s="75">
        <v>124304</v>
      </c>
      <c r="E115" s="75">
        <v>280</v>
      </c>
      <c r="F115" s="75">
        <v>0</v>
      </c>
      <c r="G115" s="75">
        <v>272</v>
      </c>
      <c r="H115" s="75">
        <v>0</v>
      </c>
      <c r="I115" s="75">
        <v>0</v>
      </c>
      <c r="J115" s="75">
        <v>0</v>
      </c>
      <c r="K115">
        <f t="shared" si="1"/>
        <v>0</v>
      </c>
    </row>
    <row r="116" spans="1:11" x14ac:dyDescent="0.2">
      <c r="A116" s="73" t="s">
        <v>1</v>
      </c>
      <c r="B116" s="74">
        <v>42542</v>
      </c>
      <c r="C116" s="75">
        <v>0</v>
      </c>
      <c r="D116" s="75">
        <v>0</v>
      </c>
      <c r="E116" s="75">
        <v>280</v>
      </c>
      <c r="F116" s="75">
        <v>0</v>
      </c>
      <c r="G116" s="75">
        <v>0</v>
      </c>
      <c r="H116" s="75">
        <v>0</v>
      </c>
      <c r="I116" s="75">
        <v>0</v>
      </c>
      <c r="J116" s="75">
        <v>0</v>
      </c>
      <c r="K116">
        <f t="shared" si="1"/>
        <v>0</v>
      </c>
    </row>
    <row r="117" spans="1:11" x14ac:dyDescent="0.2">
      <c r="A117" s="73" t="s">
        <v>1</v>
      </c>
      <c r="B117" s="74">
        <v>42543</v>
      </c>
      <c r="C117" s="75">
        <v>117742</v>
      </c>
      <c r="D117" s="75">
        <v>31905882</v>
      </c>
      <c r="E117" s="75">
        <v>270</v>
      </c>
      <c r="F117" s="75">
        <v>272</v>
      </c>
      <c r="G117" s="75">
        <v>270.98</v>
      </c>
      <c r="H117" s="75">
        <v>270</v>
      </c>
      <c r="I117" s="75">
        <v>-3.57</v>
      </c>
      <c r="J117" s="75">
        <v>-10</v>
      </c>
      <c r="K117">
        <f t="shared" si="1"/>
        <v>-3.5714285714285698E-2</v>
      </c>
    </row>
    <row r="118" spans="1:11" x14ac:dyDescent="0.2">
      <c r="A118" s="73" t="s">
        <v>1</v>
      </c>
      <c r="B118" s="74">
        <v>42544</v>
      </c>
      <c r="C118" s="75">
        <v>6005819</v>
      </c>
      <c r="D118" s="75">
        <v>1633582768</v>
      </c>
      <c r="E118" s="75">
        <v>272</v>
      </c>
      <c r="F118" s="75">
        <v>272</v>
      </c>
      <c r="G118" s="75">
        <v>272</v>
      </c>
      <c r="H118" s="75">
        <v>272</v>
      </c>
      <c r="I118" s="75">
        <v>0.74</v>
      </c>
      <c r="J118" s="75">
        <v>2</v>
      </c>
      <c r="K118">
        <f t="shared" si="1"/>
        <v>7.4074074074073071E-3</v>
      </c>
    </row>
    <row r="119" spans="1:11" x14ac:dyDescent="0.2">
      <c r="A119" s="73" t="s">
        <v>1</v>
      </c>
      <c r="B119" s="74">
        <v>42545</v>
      </c>
      <c r="C119" s="75">
        <v>10869</v>
      </c>
      <c r="D119" s="75">
        <v>2934630</v>
      </c>
      <c r="E119" s="75">
        <v>272</v>
      </c>
      <c r="F119" s="75">
        <v>0</v>
      </c>
      <c r="G119" s="75">
        <v>270</v>
      </c>
      <c r="H119" s="75">
        <v>0</v>
      </c>
      <c r="I119" s="75">
        <v>0</v>
      </c>
      <c r="J119" s="75">
        <v>0</v>
      </c>
      <c r="K119">
        <f t="shared" si="1"/>
        <v>0</v>
      </c>
    </row>
    <row r="120" spans="1:11" x14ac:dyDescent="0.2">
      <c r="A120" s="73" t="s">
        <v>1</v>
      </c>
      <c r="B120" s="74">
        <v>42548</v>
      </c>
      <c r="C120" s="75">
        <v>0</v>
      </c>
      <c r="D120" s="75">
        <v>0</v>
      </c>
      <c r="E120" s="75">
        <v>272</v>
      </c>
      <c r="F120" s="75">
        <v>0</v>
      </c>
      <c r="G120" s="75">
        <v>0</v>
      </c>
      <c r="H120" s="75">
        <v>0</v>
      </c>
      <c r="I120" s="75">
        <v>0</v>
      </c>
      <c r="J120" s="75">
        <v>0</v>
      </c>
      <c r="K120">
        <f t="shared" si="1"/>
        <v>0</v>
      </c>
    </row>
    <row r="121" spans="1:11" x14ac:dyDescent="0.2">
      <c r="A121" s="73" t="s">
        <v>1</v>
      </c>
      <c r="B121" s="74">
        <v>42549</v>
      </c>
      <c r="C121" s="75">
        <v>7706</v>
      </c>
      <c r="D121" s="75">
        <v>2080620</v>
      </c>
      <c r="E121" s="75">
        <v>272</v>
      </c>
      <c r="F121" s="75">
        <v>0</v>
      </c>
      <c r="G121" s="75">
        <v>270</v>
      </c>
      <c r="H121" s="75">
        <v>0</v>
      </c>
      <c r="I121" s="75">
        <v>0</v>
      </c>
      <c r="J121" s="75">
        <v>0</v>
      </c>
      <c r="K121">
        <f t="shared" si="1"/>
        <v>0</v>
      </c>
    </row>
    <row r="122" spans="1:11" x14ac:dyDescent="0.2">
      <c r="A122" s="73" t="s">
        <v>1</v>
      </c>
      <c r="B122" s="74">
        <v>42550</v>
      </c>
      <c r="C122" s="75">
        <v>0</v>
      </c>
      <c r="D122" s="75">
        <v>0</v>
      </c>
      <c r="E122" s="75">
        <v>272</v>
      </c>
      <c r="F122" s="75">
        <v>0</v>
      </c>
      <c r="G122" s="75">
        <v>0</v>
      </c>
      <c r="H122" s="75">
        <v>0</v>
      </c>
      <c r="I122" s="75">
        <v>0</v>
      </c>
      <c r="J122" s="75">
        <v>0</v>
      </c>
      <c r="K122">
        <f t="shared" si="1"/>
        <v>0</v>
      </c>
    </row>
    <row r="123" spans="1:11" x14ac:dyDescent="0.2">
      <c r="A123" s="73" t="s">
        <v>1</v>
      </c>
      <c r="B123" s="74">
        <v>42551</v>
      </c>
      <c r="C123" s="75">
        <v>0</v>
      </c>
      <c r="D123" s="75">
        <v>0</v>
      </c>
      <c r="E123" s="75">
        <v>272</v>
      </c>
      <c r="F123" s="75">
        <v>0</v>
      </c>
      <c r="G123" s="75">
        <v>0</v>
      </c>
      <c r="H123" s="75">
        <v>0</v>
      </c>
      <c r="I123" s="75">
        <v>0</v>
      </c>
      <c r="J123" s="75">
        <v>0</v>
      </c>
      <c r="K123">
        <f t="shared" si="1"/>
        <v>0</v>
      </c>
    </row>
    <row r="124" spans="1:11" x14ac:dyDescent="0.2">
      <c r="A124" s="73" t="s">
        <v>1</v>
      </c>
      <c r="B124" s="74">
        <v>42552</v>
      </c>
      <c r="C124" s="75">
        <v>0</v>
      </c>
      <c r="D124" s="75">
        <v>0</v>
      </c>
      <c r="E124" s="75">
        <v>272</v>
      </c>
      <c r="F124" s="75">
        <v>0</v>
      </c>
      <c r="G124" s="75">
        <v>0</v>
      </c>
      <c r="H124" s="75">
        <v>0</v>
      </c>
      <c r="I124" s="75">
        <v>0</v>
      </c>
      <c r="J124" s="75">
        <v>0</v>
      </c>
      <c r="K124">
        <f t="shared" si="1"/>
        <v>0</v>
      </c>
    </row>
    <row r="125" spans="1:11" x14ac:dyDescent="0.2">
      <c r="A125" s="73" t="s">
        <v>1</v>
      </c>
      <c r="B125" s="74">
        <v>42556</v>
      </c>
      <c r="C125" s="75">
        <v>0</v>
      </c>
      <c r="D125" s="75">
        <v>0</v>
      </c>
      <c r="E125" s="75">
        <v>272</v>
      </c>
      <c r="F125" s="75">
        <v>0</v>
      </c>
      <c r="G125" s="75">
        <v>0</v>
      </c>
      <c r="H125" s="75">
        <v>0</v>
      </c>
      <c r="I125" s="75">
        <v>0</v>
      </c>
      <c r="J125" s="75">
        <v>0</v>
      </c>
      <c r="K125">
        <f t="shared" si="1"/>
        <v>0</v>
      </c>
    </row>
    <row r="126" spans="1:11" x14ac:dyDescent="0.2">
      <c r="A126" s="73" t="s">
        <v>1</v>
      </c>
      <c r="B126" s="74">
        <v>42557</v>
      </c>
      <c r="C126" s="75">
        <v>101895</v>
      </c>
      <c r="D126" s="75">
        <v>27511650</v>
      </c>
      <c r="E126" s="75">
        <v>270</v>
      </c>
      <c r="F126" s="75">
        <v>270</v>
      </c>
      <c r="G126" s="75">
        <v>270</v>
      </c>
      <c r="H126" s="75">
        <v>270</v>
      </c>
      <c r="I126" s="75">
        <v>-0.74</v>
      </c>
      <c r="J126" s="75">
        <v>-2</v>
      </c>
      <c r="K126">
        <f t="shared" si="1"/>
        <v>-7.3529411764705621E-3</v>
      </c>
    </row>
    <row r="127" spans="1:11" x14ac:dyDescent="0.2">
      <c r="A127" s="73" t="s">
        <v>1</v>
      </c>
      <c r="B127" s="74">
        <v>42558</v>
      </c>
      <c r="C127" s="75">
        <v>500000</v>
      </c>
      <c r="D127" s="75">
        <v>135000000</v>
      </c>
      <c r="E127" s="75">
        <v>270</v>
      </c>
      <c r="F127" s="75">
        <v>270</v>
      </c>
      <c r="G127" s="75">
        <v>270</v>
      </c>
      <c r="H127" s="75">
        <v>270</v>
      </c>
      <c r="I127" s="75">
        <v>0</v>
      </c>
      <c r="J127" s="75">
        <v>0</v>
      </c>
      <c r="K127">
        <f t="shared" si="1"/>
        <v>0</v>
      </c>
    </row>
    <row r="128" spans="1:11" x14ac:dyDescent="0.2">
      <c r="A128" s="73" t="s">
        <v>1</v>
      </c>
      <c r="B128" s="74">
        <v>42559</v>
      </c>
      <c r="C128" s="75">
        <v>12232</v>
      </c>
      <c r="D128" s="75">
        <v>3302640</v>
      </c>
      <c r="E128" s="75">
        <v>270</v>
      </c>
      <c r="F128" s="75">
        <v>0</v>
      </c>
      <c r="G128" s="75">
        <v>270</v>
      </c>
      <c r="H128" s="75">
        <v>0</v>
      </c>
      <c r="I128" s="75">
        <v>0</v>
      </c>
      <c r="J128" s="75">
        <v>0</v>
      </c>
      <c r="K128">
        <f t="shared" si="1"/>
        <v>0</v>
      </c>
    </row>
    <row r="129" spans="1:11" x14ac:dyDescent="0.2">
      <c r="A129" s="73" t="s">
        <v>1</v>
      </c>
      <c r="B129" s="74">
        <v>42562</v>
      </c>
      <c r="C129" s="75">
        <v>8915</v>
      </c>
      <c r="D129" s="75">
        <v>2407050</v>
      </c>
      <c r="E129" s="75">
        <v>270</v>
      </c>
      <c r="F129" s="75">
        <v>0</v>
      </c>
      <c r="G129" s="75">
        <v>270</v>
      </c>
      <c r="H129" s="75">
        <v>0</v>
      </c>
      <c r="I129" s="75">
        <v>0</v>
      </c>
      <c r="J129" s="75">
        <v>0</v>
      </c>
      <c r="K129">
        <f t="shared" si="1"/>
        <v>0</v>
      </c>
    </row>
    <row r="130" spans="1:11" x14ac:dyDescent="0.2">
      <c r="A130" s="73" t="s">
        <v>1</v>
      </c>
      <c r="B130" s="74">
        <v>42563</v>
      </c>
      <c r="C130" s="75">
        <v>0</v>
      </c>
      <c r="D130" s="75">
        <v>0</v>
      </c>
      <c r="E130" s="75">
        <v>270</v>
      </c>
      <c r="F130" s="75">
        <v>0</v>
      </c>
      <c r="G130" s="75">
        <v>0</v>
      </c>
      <c r="H130" s="75">
        <v>0</v>
      </c>
      <c r="I130" s="75">
        <v>0</v>
      </c>
      <c r="J130" s="75">
        <v>0</v>
      </c>
      <c r="K130">
        <f t="shared" si="1"/>
        <v>0</v>
      </c>
    </row>
    <row r="131" spans="1:11" x14ac:dyDescent="0.2">
      <c r="A131" s="73" t="s">
        <v>1</v>
      </c>
      <c r="B131" s="74">
        <v>42564</v>
      </c>
      <c r="C131" s="75">
        <v>0</v>
      </c>
      <c r="D131" s="75">
        <v>0</v>
      </c>
      <c r="E131" s="75">
        <v>270</v>
      </c>
      <c r="F131" s="75">
        <v>0</v>
      </c>
      <c r="G131" s="75">
        <v>0</v>
      </c>
      <c r="H131" s="75">
        <v>0</v>
      </c>
      <c r="I131" s="75">
        <v>0</v>
      </c>
      <c r="J131" s="75">
        <v>0</v>
      </c>
      <c r="K131">
        <f t="shared" si="1"/>
        <v>0</v>
      </c>
    </row>
    <row r="132" spans="1:11" x14ac:dyDescent="0.2">
      <c r="A132" s="73" t="s">
        <v>1</v>
      </c>
      <c r="B132" s="74">
        <v>42565</v>
      </c>
      <c r="C132" s="75">
        <v>0</v>
      </c>
      <c r="D132" s="75">
        <v>0</v>
      </c>
      <c r="E132" s="75">
        <v>270</v>
      </c>
      <c r="F132" s="75">
        <v>0</v>
      </c>
      <c r="G132" s="75">
        <v>0</v>
      </c>
      <c r="H132" s="75">
        <v>0</v>
      </c>
      <c r="I132" s="75">
        <v>0</v>
      </c>
      <c r="J132" s="75">
        <v>0</v>
      </c>
      <c r="K132">
        <f t="shared" ref="K132:K195" si="2">+E132/E131-1</f>
        <v>0</v>
      </c>
    </row>
    <row r="133" spans="1:11" x14ac:dyDescent="0.2">
      <c r="A133" s="73" t="s">
        <v>1</v>
      </c>
      <c r="B133" s="74">
        <v>42566</v>
      </c>
      <c r="C133" s="75">
        <v>1342</v>
      </c>
      <c r="D133" s="75">
        <v>362340</v>
      </c>
      <c r="E133" s="75">
        <v>270</v>
      </c>
      <c r="F133" s="75">
        <v>0</v>
      </c>
      <c r="G133" s="75">
        <v>270</v>
      </c>
      <c r="H133" s="75">
        <v>0</v>
      </c>
      <c r="I133" s="75">
        <v>0</v>
      </c>
      <c r="J133" s="75">
        <v>0</v>
      </c>
      <c r="K133">
        <f t="shared" si="2"/>
        <v>0</v>
      </c>
    </row>
    <row r="134" spans="1:11" x14ac:dyDescent="0.2">
      <c r="A134" s="73" t="s">
        <v>1</v>
      </c>
      <c r="B134" s="74">
        <v>42569</v>
      </c>
      <c r="C134" s="75">
        <v>40532</v>
      </c>
      <c r="D134" s="75">
        <v>11348960</v>
      </c>
      <c r="E134" s="75">
        <v>280</v>
      </c>
      <c r="F134" s="75">
        <v>280</v>
      </c>
      <c r="G134" s="75">
        <v>280</v>
      </c>
      <c r="H134" s="75">
        <v>280</v>
      </c>
      <c r="I134" s="75">
        <v>3.7</v>
      </c>
      <c r="J134" s="75">
        <v>10</v>
      </c>
      <c r="K134">
        <f t="shared" si="2"/>
        <v>3.7037037037036979E-2</v>
      </c>
    </row>
    <row r="135" spans="1:11" x14ac:dyDescent="0.2">
      <c r="A135" s="73" t="s">
        <v>1</v>
      </c>
      <c r="B135" s="74">
        <v>42570</v>
      </c>
      <c r="C135" s="75">
        <v>95513</v>
      </c>
      <c r="D135" s="75">
        <v>25788510</v>
      </c>
      <c r="E135" s="75">
        <v>270</v>
      </c>
      <c r="F135" s="75">
        <v>270</v>
      </c>
      <c r="G135" s="75">
        <v>270</v>
      </c>
      <c r="H135" s="75">
        <v>270</v>
      </c>
      <c r="I135" s="75">
        <v>-3.57</v>
      </c>
      <c r="J135" s="75">
        <v>-10</v>
      </c>
      <c r="K135">
        <f t="shared" si="2"/>
        <v>-3.5714285714285698E-2</v>
      </c>
    </row>
    <row r="136" spans="1:11" x14ac:dyDescent="0.2">
      <c r="A136" s="73" t="s">
        <v>1</v>
      </c>
      <c r="B136" s="74">
        <v>42572</v>
      </c>
      <c r="C136" s="75">
        <v>5447</v>
      </c>
      <c r="D136" s="75">
        <v>1470690</v>
      </c>
      <c r="E136" s="75">
        <v>270</v>
      </c>
      <c r="F136" s="75">
        <v>0</v>
      </c>
      <c r="G136" s="75">
        <v>270</v>
      </c>
      <c r="H136" s="75">
        <v>0</v>
      </c>
      <c r="I136" s="75">
        <v>0</v>
      </c>
      <c r="J136" s="75">
        <v>0</v>
      </c>
      <c r="K136">
        <f t="shared" si="2"/>
        <v>0</v>
      </c>
    </row>
    <row r="137" spans="1:11" x14ac:dyDescent="0.2">
      <c r="A137" s="73" t="s">
        <v>1</v>
      </c>
      <c r="B137" s="74">
        <v>42573</v>
      </c>
      <c r="C137" s="75">
        <v>9527</v>
      </c>
      <c r="D137" s="75">
        <v>2572290</v>
      </c>
      <c r="E137" s="75">
        <v>270</v>
      </c>
      <c r="F137" s="75">
        <v>0</v>
      </c>
      <c r="G137" s="75">
        <v>270</v>
      </c>
      <c r="H137" s="75">
        <v>0</v>
      </c>
      <c r="I137" s="75">
        <v>0</v>
      </c>
      <c r="J137" s="75">
        <v>0</v>
      </c>
      <c r="K137">
        <f t="shared" si="2"/>
        <v>0</v>
      </c>
    </row>
    <row r="138" spans="1:11" x14ac:dyDescent="0.2">
      <c r="A138" s="73" t="s">
        <v>1</v>
      </c>
      <c r="B138" s="74">
        <v>42576</v>
      </c>
      <c r="C138" s="75">
        <v>0</v>
      </c>
      <c r="D138" s="75">
        <v>0</v>
      </c>
      <c r="E138" s="75">
        <v>270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>
        <f t="shared" si="2"/>
        <v>0</v>
      </c>
    </row>
    <row r="139" spans="1:11" x14ac:dyDescent="0.2">
      <c r="A139" s="73" t="s">
        <v>1</v>
      </c>
      <c r="B139" s="74">
        <v>42577</v>
      </c>
      <c r="C139" s="75">
        <v>0</v>
      </c>
      <c r="D139" s="75">
        <v>0</v>
      </c>
      <c r="E139" s="75">
        <v>270</v>
      </c>
      <c r="F139" s="75">
        <v>0</v>
      </c>
      <c r="G139" s="75">
        <v>0</v>
      </c>
      <c r="H139" s="75">
        <v>0</v>
      </c>
      <c r="I139" s="75">
        <v>0</v>
      </c>
      <c r="J139" s="75">
        <v>0</v>
      </c>
      <c r="K139">
        <f t="shared" si="2"/>
        <v>0</v>
      </c>
    </row>
    <row r="140" spans="1:11" x14ac:dyDescent="0.2">
      <c r="A140" s="73" t="s">
        <v>1</v>
      </c>
      <c r="B140" s="74">
        <v>42578</v>
      </c>
      <c r="C140" s="75">
        <v>40261</v>
      </c>
      <c r="D140" s="75">
        <v>10708658</v>
      </c>
      <c r="E140" s="75">
        <v>263</v>
      </c>
      <c r="F140" s="75">
        <v>263</v>
      </c>
      <c r="G140" s="75">
        <v>265.98</v>
      </c>
      <c r="H140" s="75">
        <v>263</v>
      </c>
      <c r="I140" s="75">
        <v>-2.59</v>
      </c>
      <c r="J140" s="75">
        <v>-7</v>
      </c>
      <c r="K140">
        <f t="shared" si="2"/>
        <v>-2.5925925925925908E-2</v>
      </c>
    </row>
    <row r="141" spans="1:11" x14ac:dyDescent="0.2">
      <c r="A141" s="73" t="s">
        <v>1</v>
      </c>
      <c r="B141" s="74">
        <v>42579</v>
      </c>
      <c r="C141" s="75">
        <v>0</v>
      </c>
      <c r="D141" s="75">
        <v>0</v>
      </c>
      <c r="E141" s="75">
        <v>263</v>
      </c>
      <c r="F141" s="75">
        <v>0</v>
      </c>
      <c r="G141" s="75">
        <v>0</v>
      </c>
      <c r="H141" s="75">
        <v>0</v>
      </c>
      <c r="I141" s="75">
        <v>0</v>
      </c>
      <c r="J141" s="75">
        <v>0</v>
      </c>
      <c r="K141">
        <f t="shared" si="2"/>
        <v>0</v>
      </c>
    </row>
    <row r="142" spans="1:11" x14ac:dyDescent="0.2">
      <c r="A142" s="73" t="s">
        <v>1</v>
      </c>
      <c r="B142" s="74">
        <v>42580</v>
      </c>
      <c r="C142" s="75">
        <v>0</v>
      </c>
      <c r="D142" s="75">
        <v>0</v>
      </c>
      <c r="E142" s="75">
        <v>263</v>
      </c>
      <c r="F142" s="75">
        <v>0</v>
      </c>
      <c r="G142" s="75">
        <v>0</v>
      </c>
      <c r="H142" s="75">
        <v>0</v>
      </c>
      <c r="I142" s="75">
        <v>0</v>
      </c>
      <c r="J142" s="75">
        <v>0</v>
      </c>
      <c r="K142">
        <f t="shared" si="2"/>
        <v>0</v>
      </c>
    </row>
    <row r="143" spans="1:11" x14ac:dyDescent="0.2">
      <c r="A143" s="73" t="s">
        <v>1</v>
      </c>
      <c r="B143" s="74">
        <v>42583</v>
      </c>
      <c r="C143" s="75">
        <v>4480</v>
      </c>
      <c r="D143" s="75">
        <v>1227520</v>
      </c>
      <c r="E143" s="75">
        <v>263</v>
      </c>
      <c r="F143" s="75">
        <v>0</v>
      </c>
      <c r="G143" s="75">
        <v>274</v>
      </c>
      <c r="H143" s="75">
        <v>0</v>
      </c>
      <c r="I143" s="75">
        <v>0</v>
      </c>
      <c r="J143" s="75">
        <v>0</v>
      </c>
      <c r="K143">
        <f t="shared" si="2"/>
        <v>0</v>
      </c>
    </row>
    <row r="144" spans="1:11" x14ac:dyDescent="0.2">
      <c r="A144" s="73" t="s">
        <v>1</v>
      </c>
      <c r="B144" s="74">
        <v>42584</v>
      </c>
      <c r="C144" s="75">
        <v>11517</v>
      </c>
      <c r="D144" s="75">
        <v>2994420</v>
      </c>
      <c r="E144" s="75">
        <v>263</v>
      </c>
      <c r="F144" s="75">
        <v>0</v>
      </c>
      <c r="G144" s="75">
        <v>260</v>
      </c>
      <c r="H144" s="75">
        <v>0</v>
      </c>
      <c r="I144" s="75">
        <v>0</v>
      </c>
      <c r="J144" s="75">
        <v>0</v>
      </c>
      <c r="K144">
        <f t="shared" si="2"/>
        <v>0</v>
      </c>
    </row>
    <row r="145" spans="1:11" x14ac:dyDescent="0.2">
      <c r="A145" s="73" t="s">
        <v>1</v>
      </c>
      <c r="B145" s="74">
        <v>42585</v>
      </c>
      <c r="C145" s="75">
        <v>0</v>
      </c>
      <c r="D145" s="75">
        <v>0</v>
      </c>
      <c r="E145" s="75">
        <v>263</v>
      </c>
      <c r="F145" s="75">
        <v>0</v>
      </c>
      <c r="G145" s="75">
        <v>0</v>
      </c>
      <c r="H145" s="75">
        <v>0</v>
      </c>
      <c r="I145" s="75">
        <v>0</v>
      </c>
      <c r="J145" s="75">
        <v>0</v>
      </c>
      <c r="K145">
        <f t="shared" si="2"/>
        <v>0</v>
      </c>
    </row>
    <row r="146" spans="1:11" x14ac:dyDescent="0.2">
      <c r="A146" s="73" t="s">
        <v>1</v>
      </c>
      <c r="B146" s="74">
        <v>42586</v>
      </c>
      <c r="C146" s="75">
        <v>0</v>
      </c>
      <c r="D146" s="75">
        <v>0</v>
      </c>
      <c r="E146" s="75">
        <v>263</v>
      </c>
      <c r="F146" s="75">
        <v>0</v>
      </c>
      <c r="G146" s="75">
        <v>0</v>
      </c>
      <c r="H146" s="75">
        <v>0</v>
      </c>
      <c r="I146" s="75">
        <v>0</v>
      </c>
      <c r="J146" s="75">
        <v>0</v>
      </c>
      <c r="K146">
        <f t="shared" si="2"/>
        <v>0</v>
      </c>
    </row>
    <row r="147" spans="1:11" x14ac:dyDescent="0.2">
      <c r="A147" s="73" t="s">
        <v>1</v>
      </c>
      <c r="B147" s="74">
        <v>42587</v>
      </c>
      <c r="C147" s="75">
        <v>0</v>
      </c>
      <c r="D147" s="75">
        <v>0</v>
      </c>
      <c r="E147" s="75">
        <v>263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>
        <f t="shared" si="2"/>
        <v>0</v>
      </c>
    </row>
    <row r="148" spans="1:11" x14ac:dyDescent="0.2">
      <c r="A148" s="73" t="s">
        <v>1</v>
      </c>
      <c r="B148" s="74">
        <v>42590</v>
      </c>
      <c r="C148" s="75">
        <v>18000</v>
      </c>
      <c r="D148" s="75">
        <v>4860000</v>
      </c>
      <c r="E148" s="75">
        <v>263</v>
      </c>
      <c r="F148" s="75">
        <v>0</v>
      </c>
      <c r="G148" s="75">
        <v>270</v>
      </c>
      <c r="H148" s="75">
        <v>0</v>
      </c>
      <c r="I148" s="75">
        <v>0</v>
      </c>
      <c r="J148" s="75">
        <v>0</v>
      </c>
      <c r="K148">
        <f t="shared" si="2"/>
        <v>0</v>
      </c>
    </row>
    <row r="149" spans="1:11" x14ac:dyDescent="0.2">
      <c r="A149" s="73" t="s">
        <v>1</v>
      </c>
      <c r="B149" s="74">
        <v>42591</v>
      </c>
      <c r="C149" s="75">
        <v>100757</v>
      </c>
      <c r="D149" s="75">
        <v>26220976</v>
      </c>
      <c r="E149" s="75">
        <v>260</v>
      </c>
      <c r="F149" s="75">
        <v>260</v>
      </c>
      <c r="G149" s="75">
        <v>260.24</v>
      </c>
      <c r="H149" s="75">
        <v>260</v>
      </c>
      <c r="I149" s="75">
        <v>-1.1399999999999999</v>
      </c>
      <c r="J149" s="75">
        <v>-3</v>
      </c>
      <c r="K149">
        <f t="shared" si="2"/>
        <v>-1.1406844106463865E-2</v>
      </c>
    </row>
    <row r="150" spans="1:11" x14ac:dyDescent="0.2">
      <c r="A150" s="73" t="s">
        <v>1</v>
      </c>
      <c r="B150" s="74">
        <v>42592</v>
      </c>
      <c r="C150" s="75">
        <v>0</v>
      </c>
      <c r="D150" s="75">
        <v>0</v>
      </c>
      <c r="E150" s="75">
        <v>260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>
        <f t="shared" si="2"/>
        <v>0</v>
      </c>
    </row>
    <row r="151" spans="1:11" x14ac:dyDescent="0.2">
      <c r="A151" s="73" t="s">
        <v>1</v>
      </c>
      <c r="B151" s="74">
        <v>42593</v>
      </c>
      <c r="C151" s="75">
        <v>2509</v>
      </c>
      <c r="D151" s="75">
        <v>652340</v>
      </c>
      <c r="E151" s="75">
        <v>260</v>
      </c>
      <c r="F151" s="75">
        <v>0</v>
      </c>
      <c r="G151" s="75">
        <v>260</v>
      </c>
      <c r="H151" s="75">
        <v>0</v>
      </c>
      <c r="I151" s="75">
        <v>0</v>
      </c>
      <c r="J151" s="75">
        <v>0</v>
      </c>
      <c r="K151">
        <f t="shared" si="2"/>
        <v>0</v>
      </c>
    </row>
    <row r="152" spans="1:11" x14ac:dyDescent="0.2">
      <c r="A152" s="73" t="s">
        <v>1</v>
      </c>
      <c r="B152" s="74">
        <v>42594</v>
      </c>
      <c r="C152" s="75">
        <v>41103</v>
      </c>
      <c r="D152" s="75">
        <v>10686780</v>
      </c>
      <c r="E152" s="75">
        <v>260</v>
      </c>
      <c r="F152" s="75">
        <v>0</v>
      </c>
      <c r="G152" s="75">
        <v>260</v>
      </c>
      <c r="H152" s="75">
        <v>0</v>
      </c>
      <c r="I152" s="75">
        <v>0</v>
      </c>
      <c r="J152" s="75">
        <v>0</v>
      </c>
      <c r="K152">
        <f t="shared" si="2"/>
        <v>0</v>
      </c>
    </row>
    <row r="153" spans="1:11" x14ac:dyDescent="0.2">
      <c r="A153" s="73" t="s">
        <v>1</v>
      </c>
      <c r="B153" s="74">
        <v>42598</v>
      </c>
      <c r="C153" s="75">
        <v>0</v>
      </c>
      <c r="D153" s="75">
        <v>0</v>
      </c>
      <c r="E153" s="75">
        <v>260</v>
      </c>
      <c r="F153" s="75">
        <v>0</v>
      </c>
      <c r="G153" s="75">
        <v>0</v>
      </c>
      <c r="H153" s="75">
        <v>0</v>
      </c>
      <c r="I153" s="75">
        <v>0</v>
      </c>
      <c r="J153" s="75">
        <v>0</v>
      </c>
      <c r="K153">
        <f t="shared" si="2"/>
        <v>0</v>
      </c>
    </row>
    <row r="154" spans="1:11" x14ac:dyDescent="0.2">
      <c r="A154" s="73" t="s">
        <v>1</v>
      </c>
      <c r="B154" s="74">
        <v>42599</v>
      </c>
      <c r="C154" s="75">
        <v>43000</v>
      </c>
      <c r="D154" s="75">
        <v>11610000</v>
      </c>
      <c r="E154" s="75">
        <v>270</v>
      </c>
      <c r="F154" s="75">
        <v>270</v>
      </c>
      <c r="G154" s="75">
        <v>270</v>
      </c>
      <c r="H154" s="75">
        <v>270</v>
      </c>
      <c r="I154" s="75">
        <v>3.85</v>
      </c>
      <c r="J154" s="75">
        <v>10</v>
      </c>
      <c r="K154">
        <f t="shared" si="2"/>
        <v>3.8461538461538547E-2</v>
      </c>
    </row>
    <row r="155" spans="1:11" x14ac:dyDescent="0.2">
      <c r="A155" s="73" t="s">
        <v>1</v>
      </c>
      <c r="B155" s="74">
        <v>42600</v>
      </c>
      <c r="C155" s="75">
        <v>0</v>
      </c>
      <c r="D155" s="75">
        <v>0</v>
      </c>
      <c r="E155" s="75">
        <v>270</v>
      </c>
      <c r="F155" s="75">
        <v>0</v>
      </c>
      <c r="G155" s="75">
        <v>0</v>
      </c>
      <c r="H155" s="75">
        <v>0</v>
      </c>
      <c r="I155" s="75">
        <v>0</v>
      </c>
      <c r="J155" s="75">
        <v>0</v>
      </c>
      <c r="K155">
        <f t="shared" si="2"/>
        <v>0</v>
      </c>
    </row>
    <row r="156" spans="1:11" x14ac:dyDescent="0.2">
      <c r="A156" s="73" t="s">
        <v>1</v>
      </c>
      <c r="B156" s="74">
        <v>42601</v>
      </c>
      <c r="C156" s="75">
        <v>0</v>
      </c>
      <c r="D156" s="75">
        <v>0</v>
      </c>
      <c r="E156" s="75">
        <v>270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>
        <f t="shared" si="2"/>
        <v>0</v>
      </c>
    </row>
    <row r="157" spans="1:11" x14ac:dyDescent="0.2">
      <c r="A157" s="73" t="s">
        <v>1</v>
      </c>
      <c r="B157" s="74">
        <v>42604</v>
      </c>
      <c r="C157" s="75">
        <v>55793</v>
      </c>
      <c r="D157" s="75">
        <v>14561973</v>
      </c>
      <c r="E157" s="75">
        <v>261</v>
      </c>
      <c r="F157" s="75">
        <v>261</v>
      </c>
      <c r="G157" s="75">
        <v>261</v>
      </c>
      <c r="H157" s="75">
        <v>261</v>
      </c>
      <c r="I157" s="75">
        <v>-3.33</v>
      </c>
      <c r="J157" s="75">
        <v>-9</v>
      </c>
      <c r="K157">
        <f t="shared" si="2"/>
        <v>-3.3333333333333326E-2</v>
      </c>
    </row>
    <row r="158" spans="1:11" x14ac:dyDescent="0.2">
      <c r="A158" s="73" t="s">
        <v>1</v>
      </c>
      <c r="B158" s="74">
        <v>42605</v>
      </c>
      <c r="C158" s="75">
        <v>0</v>
      </c>
      <c r="D158" s="75">
        <v>0</v>
      </c>
      <c r="E158" s="75">
        <v>261</v>
      </c>
      <c r="F158" s="75">
        <v>0</v>
      </c>
      <c r="G158" s="75">
        <v>0</v>
      </c>
      <c r="H158" s="75">
        <v>0</v>
      </c>
      <c r="I158" s="75">
        <v>0</v>
      </c>
      <c r="J158" s="75">
        <v>0</v>
      </c>
      <c r="K158">
        <f t="shared" si="2"/>
        <v>0</v>
      </c>
    </row>
    <row r="159" spans="1:11" x14ac:dyDescent="0.2">
      <c r="A159" s="73" t="s">
        <v>1</v>
      </c>
      <c r="B159" s="74">
        <v>42606</v>
      </c>
      <c r="C159" s="75">
        <v>22466</v>
      </c>
      <c r="D159" s="75">
        <v>5776375</v>
      </c>
      <c r="E159" s="75">
        <v>261</v>
      </c>
      <c r="F159" s="75">
        <v>0</v>
      </c>
      <c r="G159" s="75">
        <v>257.12</v>
      </c>
      <c r="H159" s="75">
        <v>0</v>
      </c>
      <c r="I159" s="75">
        <v>0</v>
      </c>
      <c r="J159" s="75">
        <v>0</v>
      </c>
      <c r="K159">
        <f t="shared" si="2"/>
        <v>0</v>
      </c>
    </row>
    <row r="160" spans="1:11" x14ac:dyDescent="0.2">
      <c r="A160" s="73" t="s">
        <v>1</v>
      </c>
      <c r="B160" s="74">
        <v>42607</v>
      </c>
      <c r="C160" s="75">
        <v>13504</v>
      </c>
      <c r="D160" s="75">
        <v>3443520</v>
      </c>
      <c r="E160" s="75">
        <v>261</v>
      </c>
      <c r="F160" s="75">
        <v>0</v>
      </c>
      <c r="G160" s="75">
        <v>255</v>
      </c>
      <c r="H160" s="75">
        <v>0</v>
      </c>
      <c r="I160" s="75">
        <v>0</v>
      </c>
      <c r="J160" s="75">
        <v>0</v>
      </c>
      <c r="K160">
        <f t="shared" si="2"/>
        <v>0</v>
      </c>
    </row>
    <row r="161" spans="1:11" x14ac:dyDescent="0.2">
      <c r="A161" s="73" t="s">
        <v>1</v>
      </c>
      <c r="B161" s="74">
        <v>42608</v>
      </c>
      <c r="C161" s="75">
        <v>59372</v>
      </c>
      <c r="D161" s="75">
        <v>14923695</v>
      </c>
      <c r="E161" s="75">
        <v>251</v>
      </c>
      <c r="F161" s="75">
        <v>251</v>
      </c>
      <c r="G161" s="75">
        <v>251.36</v>
      </c>
      <c r="H161" s="75">
        <v>251</v>
      </c>
      <c r="I161" s="75">
        <v>-3.83</v>
      </c>
      <c r="J161" s="75">
        <v>-10</v>
      </c>
      <c r="K161">
        <f t="shared" si="2"/>
        <v>-3.8314176245210718E-2</v>
      </c>
    </row>
    <row r="162" spans="1:11" x14ac:dyDescent="0.2">
      <c r="A162" s="73" t="s">
        <v>1</v>
      </c>
      <c r="B162" s="74">
        <v>42611</v>
      </c>
      <c r="C162" s="75">
        <v>25717</v>
      </c>
      <c r="D162" s="75">
        <v>6454967</v>
      </c>
      <c r="E162" s="75">
        <v>251</v>
      </c>
      <c r="F162" s="75">
        <v>0</v>
      </c>
      <c r="G162" s="75">
        <v>251</v>
      </c>
      <c r="H162" s="75">
        <v>0</v>
      </c>
      <c r="I162" s="75">
        <v>0</v>
      </c>
      <c r="J162" s="75">
        <v>0</v>
      </c>
      <c r="K162">
        <f t="shared" si="2"/>
        <v>0</v>
      </c>
    </row>
    <row r="163" spans="1:11" x14ac:dyDescent="0.2">
      <c r="A163" s="73" t="s">
        <v>1</v>
      </c>
      <c r="B163" s="74">
        <v>42612</v>
      </c>
      <c r="C163" s="75">
        <v>4780</v>
      </c>
      <c r="D163" s="75">
        <v>1199780</v>
      </c>
      <c r="E163" s="75">
        <v>251</v>
      </c>
      <c r="F163" s="75">
        <v>0</v>
      </c>
      <c r="G163" s="75">
        <v>251</v>
      </c>
      <c r="H163" s="75">
        <v>0</v>
      </c>
      <c r="I163" s="75">
        <v>0</v>
      </c>
      <c r="J163" s="75">
        <v>0</v>
      </c>
      <c r="K163">
        <f t="shared" si="2"/>
        <v>0</v>
      </c>
    </row>
    <row r="164" spans="1:11" x14ac:dyDescent="0.2">
      <c r="A164" s="73" t="s">
        <v>1</v>
      </c>
      <c r="B164" s="74">
        <v>42613</v>
      </c>
      <c r="C164" s="75">
        <v>0</v>
      </c>
      <c r="D164" s="75">
        <v>0</v>
      </c>
      <c r="E164" s="75">
        <v>251</v>
      </c>
      <c r="F164" s="75">
        <v>0</v>
      </c>
      <c r="G164" s="75">
        <v>0</v>
      </c>
      <c r="H164" s="75">
        <v>0</v>
      </c>
      <c r="I164" s="75">
        <v>0</v>
      </c>
      <c r="J164" s="75">
        <v>0</v>
      </c>
      <c r="K164">
        <f t="shared" si="2"/>
        <v>0</v>
      </c>
    </row>
    <row r="165" spans="1:11" x14ac:dyDescent="0.2">
      <c r="A165" s="73" t="s">
        <v>1</v>
      </c>
      <c r="B165" s="74">
        <v>42614</v>
      </c>
      <c r="C165" s="75">
        <v>8674</v>
      </c>
      <c r="D165" s="75">
        <v>2185848</v>
      </c>
      <c r="E165" s="75">
        <v>251</v>
      </c>
      <c r="F165" s="75">
        <v>0</v>
      </c>
      <c r="G165" s="75">
        <v>252</v>
      </c>
      <c r="H165" s="75">
        <v>0</v>
      </c>
      <c r="I165" s="75">
        <v>0</v>
      </c>
      <c r="J165" s="75">
        <v>0</v>
      </c>
      <c r="K165">
        <f t="shared" si="2"/>
        <v>0</v>
      </c>
    </row>
    <row r="166" spans="1:11" x14ac:dyDescent="0.2">
      <c r="A166" s="73" t="s">
        <v>1</v>
      </c>
      <c r="B166" s="74">
        <v>42615</v>
      </c>
      <c r="C166" s="75">
        <v>0</v>
      </c>
      <c r="D166" s="75">
        <v>0</v>
      </c>
      <c r="E166" s="75">
        <v>251</v>
      </c>
      <c r="F166" s="75">
        <v>0</v>
      </c>
      <c r="G166" s="75">
        <v>0</v>
      </c>
      <c r="H166" s="75">
        <v>0</v>
      </c>
      <c r="I166" s="75">
        <v>0</v>
      </c>
      <c r="J166" s="75">
        <v>0</v>
      </c>
      <c r="K166">
        <f t="shared" si="2"/>
        <v>0</v>
      </c>
    </row>
    <row r="167" spans="1:11" x14ac:dyDescent="0.2">
      <c r="A167" s="73" t="s">
        <v>1</v>
      </c>
      <c r="B167" s="74">
        <v>42618</v>
      </c>
      <c r="C167" s="75">
        <v>4462</v>
      </c>
      <c r="D167" s="75">
        <v>1146734</v>
      </c>
      <c r="E167" s="75">
        <v>251</v>
      </c>
      <c r="F167" s="75">
        <v>0</v>
      </c>
      <c r="G167" s="75">
        <v>257</v>
      </c>
      <c r="H167" s="75">
        <v>0</v>
      </c>
      <c r="I167" s="75">
        <v>0</v>
      </c>
      <c r="J167" s="75">
        <v>0</v>
      </c>
      <c r="K167">
        <f t="shared" si="2"/>
        <v>0</v>
      </c>
    </row>
    <row r="168" spans="1:11" x14ac:dyDescent="0.2">
      <c r="A168" s="73" t="s">
        <v>1</v>
      </c>
      <c r="B168" s="74">
        <v>42619</v>
      </c>
      <c r="C168" s="75">
        <v>627</v>
      </c>
      <c r="D168" s="75">
        <v>163020</v>
      </c>
      <c r="E168" s="75">
        <v>251</v>
      </c>
      <c r="F168" s="75">
        <v>0</v>
      </c>
      <c r="G168" s="75">
        <v>260</v>
      </c>
      <c r="H168" s="75">
        <v>0</v>
      </c>
      <c r="I168" s="75">
        <v>0</v>
      </c>
      <c r="J168" s="75">
        <v>0</v>
      </c>
      <c r="K168">
        <f t="shared" si="2"/>
        <v>0</v>
      </c>
    </row>
    <row r="169" spans="1:11" x14ac:dyDescent="0.2">
      <c r="A169" s="73" t="s">
        <v>1</v>
      </c>
      <c r="B169" s="74">
        <v>42620</v>
      </c>
      <c r="C169" s="75">
        <v>27326</v>
      </c>
      <c r="D169" s="75">
        <v>7132086</v>
      </c>
      <c r="E169" s="75">
        <v>251</v>
      </c>
      <c r="F169" s="75">
        <v>0</v>
      </c>
      <c r="G169" s="75">
        <v>261</v>
      </c>
      <c r="H169" s="75">
        <v>0</v>
      </c>
      <c r="I169" s="75">
        <v>0</v>
      </c>
      <c r="J169" s="75">
        <v>0</v>
      </c>
      <c r="K169">
        <f t="shared" si="2"/>
        <v>0</v>
      </c>
    </row>
    <row r="170" spans="1:11" x14ac:dyDescent="0.2">
      <c r="A170" s="73" t="s">
        <v>1</v>
      </c>
      <c r="B170" s="74">
        <v>42621</v>
      </c>
      <c r="C170" s="75">
        <v>0</v>
      </c>
      <c r="D170" s="75">
        <v>0</v>
      </c>
      <c r="E170" s="75">
        <v>251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>
        <f t="shared" si="2"/>
        <v>0</v>
      </c>
    </row>
    <row r="171" spans="1:11" x14ac:dyDescent="0.2">
      <c r="A171" s="73" t="s">
        <v>1</v>
      </c>
      <c r="B171" s="74">
        <v>42622</v>
      </c>
      <c r="C171" s="75">
        <v>0</v>
      </c>
      <c r="D171" s="75">
        <v>0</v>
      </c>
      <c r="E171" s="75">
        <v>251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>
        <f t="shared" si="2"/>
        <v>0</v>
      </c>
    </row>
    <row r="172" spans="1:11" x14ac:dyDescent="0.2">
      <c r="A172" s="73" t="s">
        <v>1</v>
      </c>
      <c r="B172" s="74">
        <v>42625</v>
      </c>
      <c r="C172" s="75">
        <v>0</v>
      </c>
      <c r="D172" s="75">
        <v>0</v>
      </c>
      <c r="E172" s="75">
        <v>251</v>
      </c>
      <c r="F172" s="75">
        <v>0</v>
      </c>
      <c r="G172" s="75">
        <v>0</v>
      </c>
      <c r="H172" s="75">
        <v>0</v>
      </c>
      <c r="I172" s="75">
        <v>0</v>
      </c>
      <c r="J172" s="75">
        <v>0</v>
      </c>
      <c r="K172">
        <f t="shared" si="2"/>
        <v>0</v>
      </c>
    </row>
    <row r="173" spans="1:11" x14ac:dyDescent="0.2">
      <c r="A173" s="73" t="s">
        <v>1</v>
      </c>
      <c r="B173" s="74">
        <v>42626</v>
      </c>
      <c r="C173" s="75">
        <v>17546</v>
      </c>
      <c r="D173" s="75">
        <v>4561960</v>
      </c>
      <c r="E173" s="75">
        <v>251</v>
      </c>
      <c r="F173" s="75">
        <v>0</v>
      </c>
      <c r="G173" s="75">
        <v>260</v>
      </c>
      <c r="H173" s="75">
        <v>0</v>
      </c>
      <c r="I173" s="75">
        <v>0</v>
      </c>
      <c r="J173" s="75">
        <v>0</v>
      </c>
      <c r="K173">
        <f t="shared" si="2"/>
        <v>0</v>
      </c>
    </row>
    <row r="174" spans="1:11" x14ac:dyDescent="0.2">
      <c r="A174" s="73" t="s">
        <v>1</v>
      </c>
      <c r="B174" s="74">
        <v>42627</v>
      </c>
      <c r="C174" s="75">
        <v>0</v>
      </c>
      <c r="D174" s="75">
        <v>0</v>
      </c>
      <c r="E174" s="75">
        <v>251</v>
      </c>
      <c r="F174" s="75">
        <v>0</v>
      </c>
      <c r="G174" s="75">
        <v>0</v>
      </c>
      <c r="H174" s="75">
        <v>0</v>
      </c>
      <c r="I174" s="75">
        <v>0</v>
      </c>
      <c r="J174" s="75">
        <v>0</v>
      </c>
      <c r="K174">
        <f t="shared" si="2"/>
        <v>0</v>
      </c>
    </row>
    <row r="175" spans="1:11" x14ac:dyDescent="0.2">
      <c r="A175" s="73" t="s">
        <v>1</v>
      </c>
      <c r="B175" s="74">
        <v>42628</v>
      </c>
      <c r="C175" s="75">
        <v>0</v>
      </c>
      <c r="D175" s="75">
        <v>0</v>
      </c>
      <c r="E175" s="75">
        <v>251</v>
      </c>
      <c r="F175" s="75">
        <v>0</v>
      </c>
      <c r="G175" s="75">
        <v>0</v>
      </c>
      <c r="H175" s="75">
        <v>0</v>
      </c>
      <c r="I175" s="75">
        <v>0</v>
      </c>
      <c r="J175" s="75">
        <v>0</v>
      </c>
      <c r="K175">
        <f t="shared" si="2"/>
        <v>0</v>
      </c>
    </row>
    <row r="176" spans="1:11" x14ac:dyDescent="0.2">
      <c r="A176" s="73" t="s">
        <v>1</v>
      </c>
      <c r="B176" s="74">
        <v>42629</v>
      </c>
      <c r="C176" s="75">
        <v>0</v>
      </c>
      <c r="D176" s="75">
        <v>0</v>
      </c>
      <c r="E176" s="75">
        <v>251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>
        <f t="shared" si="2"/>
        <v>0</v>
      </c>
    </row>
    <row r="177" spans="1:11" x14ac:dyDescent="0.2">
      <c r="A177" s="73" t="s">
        <v>1</v>
      </c>
      <c r="B177" s="74">
        <v>42632</v>
      </c>
      <c r="C177" s="75">
        <v>0</v>
      </c>
      <c r="D177" s="75">
        <v>0</v>
      </c>
      <c r="E177" s="75">
        <v>251</v>
      </c>
      <c r="F177" s="75">
        <v>0</v>
      </c>
      <c r="G177" s="75">
        <v>0</v>
      </c>
      <c r="H177" s="75">
        <v>0</v>
      </c>
      <c r="I177" s="75">
        <v>0</v>
      </c>
      <c r="J177" s="75">
        <v>0</v>
      </c>
      <c r="K177">
        <f t="shared" si="2"/>
        <v>0</v>
      </c>
    </row>
    <row r="178" spans="1:11" x14ac:dyDescent="0.2">
      <c r="A178" s="73" t="s">
        <v>1</v>
      </c>
      <c r="B178" s="74">
        <v>42633</v>
      </c>
      <c r="C178" s="75">
        <v>102932</v>
      </c>
      <c r="D178" s="75">
        <v>26865252</v>
      </c>
      <c r="E178" s="75">
        <v>261</v>
      </c>
      <c r="F178" s="75">
        <v>261</v>
      </c>
      <c r="G178" s="75">
        <v>261</v>
      </c>
      <c r="H178" s="75">
        <v>261</v>
      </c>
      <c r="I178" s="75">
        <v>3.98</v>
      </c>
      <c r="J178" s="75">
        <v>10</v>
      </c>
      <c r="K178">
        <f t="shared" si="2"/>
        <v>3.9840637450199168E-2</v>
      </c>
    </row>
    <row r="179" spans="1:11" x14ac:dyDescent="0.2">
      <c r="A179" s="73" t="s">
        <v>1</v>
      </c>
      <c r="B179" s="74">
        <v>42634</v>
      </c>
      <c r="C179" s="75">
        <v>0</v>
      </c>
      <c r="D179" s="75">
        <v>0</v>
      </c>
      <c r="E179" s="75">
        <v>261</v>
      </c>
      <c r="F179" s="75">
        <v>0</v>
      </c>
      <c r="G179" s="75">
        <v>0</v>
      </c>
      <c r="H179" s="75">
        <v>0</v>
      </c>
      <c r="I179" s="75">
        <v>0</v>
      </c>
      <c r="J179" s="75">
        <v>0</v>
      </c>
      <c r="K179">
        <f t="shared" si="2"/>
        <v>0</v>
      </c>
    </row>
    <row r="180" spans="1:11" x14ac:dyDescent="0.2">
      <c r="A180" s="73" t="s">
        <v>1</v>
      </c>
      <c r="B180" s="74">
        <v>42635</v>
      </c>
      <c r="C180" s="75">
        <v>0</v>
      </c>
      <c r="D180" s="75">
        <v>0</v>
      </c>
      <c r="E180" s="75">
        <v>261</v>
      </c>
      <c r="F180" s="75">
        <v>0</v>
      </c>
      <c r="G180" s="75">
        <v>0</v>
      </c>
      <c r="H180" s="75">
        <v>0</v>
      </c>
      <c r="I180" s="75">
        <v>0</v>
      </c>
      <c r="J180" s="75">
        <v>0</v>
      </c>
      <c r="K180">
        <f t="shared" si="2"/>
        <v>0</v>
      </c>
    </row>
    <row r="181" spans="1:11" x14ac:dyDescent="0.2">
      <c r="A181" s="73" t="s">
        <v>1</v>
      </c>
      <c r="B181" s="74">
        <v>42636</v>
      </c>
      <c r="C181" s="75">
        <v>3391</v>
      </c>
      <c r="D181" s="75">
        <v>881660</v>
      </c>
      <c r="E181" s="75">
        <v>261</v>
      </c>
      <c r="F181" s="75">
        <v>0</v>
      </c>
      <c r="G181" s="75">
        <v>260</v>
      </c>
      <c r="H181" s="75">
        <v>0</v>
      </c>
      <c r="I181" s="75">
        <v>0</v>
      </c>
      <c r="J181" s="75">
        <v>0</v>
      </c>
      <c r="K181">
        <f t="shared" si="2"/>
        <v>0</v>
      </c>
    </row>
    <row r="182" spans="1:11" x14ac:dyDescent="0.2">
      <c r="A182" s="73" t="s">
        <v>1</v>
      </c>
      <c r="B182" s="74">
        <v>42639</v>
      </c>
      <c r="C182" s="75">
        <v>2181</v>
      </c>
      <c r="D182" s="75">
        <v>567060</v>
      </c>
      <c r="E182" s="75">
        <v>261</v>
      </c>
      <c r="F182" s="75">
        <v>0</v>
      </c>
      <c r="G182" s="75">
        <v>260</v>
      </c>
      <c r="H182" s="75">
        <v>0</v>
      </c>
      <c r="I182" s="75">
        <v>0</v>
      </c>
      <c r="J182" s="75">
        <v>0</v>
      </c>
      <c r="K182">
        <f t="shared" si="2"/>
        <v>0</v>
      </c>
    </row>
    <row r="183" spans="1:11" x14ac:dyDescent="0.2">
      <c r="A183" s="73" t="s">
        <v>1</v>
      </c>
      <c r="B183" s="74">
        <v>42640</v>
      </c>
      <c r="C183" s="75">
        <v>19952</v>
      </c>
      <c r="D183" s="75">
        <v>5267328</v>
      </c>
      <c r="E183" s="75">
        <v>261</v>
      </c>
      <c r="F183" s="75">
        <v>0</v>
      </c>
      <c r="G183" s="75">
        <v>264</v>
      </c>
      <c r="H183" s="75">
        <v>0</v>
      </c>
      <c r="I183" s="75">
        <v>0</v>
      </c>
      <c r="J183" s="75">
        <v>0</v>
      </c>
      <c r="K183">
        <f t="shared" si="2"/>
        <v>0</v>
      </c>
    </row>
    <row r="184" spans="1:11" x14ac:dyDescent="0.2">
      <c r="A184" s="73" t="s">
        <v>1</v>
      </c>
      <c r="B184" s="74">
        <v>42641</v>
      </c>
      <c r="C184" s="75">
        <v>23772</v>
      </c>
      <c r="D184" s="75">
        <v>6232595</v>
      </c>
      <c r="E184" s="75">
        <v>261</v>
      </c>
      <c r="F184" s="75">
        <v>0</v>
      </c>
      <c r="G184" s="75">
        <v>262.18</v>
      </c>
      <c r="H184" s="75">
        <v>0</v>
      </c>
      <c r="I184" s="75">
        <v>0</v>
      </c>
      <c r="J184" s="75">
        <v>0</v>
      </c>
      <c r="K184">
        <f t="shared" si="2"/>
        <v>0</v>
      </c>
    </row>
    <row r="185" spans="1:11" x14ac:dyDescent="0.2">
      <c r="A185" s="73" t="s">
        <v>1</v>
      </c>
      <c r="B185" s="74">
        <v>42642</v>
      </c>
      <c r="C185" s="75">
        <v>9909</v>
      </c>
      <c r="D185" s="75">
        <v>2576340</v>
      </c>
      <c r="E185" s="75">
        <v>261</v>
      </c>
      <c r="F185" s="75">
        <v>0</v>
      </c>
      <c r="G185" s="75">
        <v>260</v>
      </c>
      <c r="H185" s="75">
        <v>0</v>
      </c>
      <c r="I185" s="75">
        <v>0</v>
      </c>
      <c r="J185" s="75">
        <v>0</v>
      </c>
      <c r="K185">
        <f t="shared" si="2"/>
        <v>0</v>
      </c>
    </row>
    <row r="186" spans="1:11" x14ac:dyDescent="0.2">
      <c r="A186" s="73" t="s">
        <v>1</v>
      </c>
      <c r="B186" s="74">
        <v>42643</v>
      </c>
      <c r="C186" s="75">
        <v>5945</v>
      </c>
      <c r="D186" s="75">
        <v>1549664</v>
      </c>
      <c r="E186" s="75">
        <v>261</v>
      </c>
      <c r="F186" s="75">
        <v>0</v>
      </c>
      <c r="G186" s="75">
        <v>260.67</v>
      </c>
      <c r="H186" s="75">
        <v>0</v>
      </c>
      <c r="I186" s="75">
        <v>0</v>
      </c>
      <c r="J186" s="75">
        <v>0</v>
      </c>
      <c r="K186">
        <f t="shared" si="2"/>
        <v>0</v>
      </c>
    </row>
    <row r="187" spans="1:11" x14ac:dyDescent="0.2">
      <c r="A187" s="73" t="s">
        <v>1</v>
      </c>
      <c r="B187" s="74">
        <v>42646</v>
      </c>
      <c r="C187" s="75">
        <v>107573</v>
      </c>
      <c r="D187" s="75">
        <v>27968980</v>
      </c>
      <c r="E187" s="75">
        <v>260</v>
      </c>
      <c r="F187" s="75">
        <v>260</v>
      </c>
      <c r="G187" s="75">
        <v>260</v>
      </c>
      <c r="H187" s="75">
        <v>260</v>
      </c>
      <c r="I187" s="75">
        <v>-0.38</v>
      </c>
      <c r="J187" s="75">
        <v>-1</v>
      </c>
      <c r="K187">
        <f t="shared" si="2"/>
        <v>-3.8314176245211051E-3</v>
      </c>
    </row>
    <row r="188" spans="1:11" x14ac:dyDescent="0.2">
      <c r="A188" s="73" t="s">
        <v>1</v>
      </c>
      <c r="B188" s="74">
        <v>42647</v>
      </c>
      <c r="C188" s="75">
        <v>0</v>
      </c>
      <c r="D188" s="75">
        <v>0</v>
      </c>
      <c r="E188" s="75">
        <v>260</v>
      </c>
      <c r="F188" s="75">
        <v>0</v>
      </c>
      <c r="G188" s="75">
        <v>0</v>
      </c>
      <c r="H188" s="75">
        <v>0</v>
      </c>
      <c r="I188" s="75">
        <v>0</v>
      </c>
      <c r="J188" s="75">
        <v>0</v>
      </c>
      <c r="K188">
        <f t="shared" si="2"/>
        <v>0</v>
      </c>
    </row>
    <row r="189" spans="1:11" x14ac:dyDescent="0.2">
      <c r="A189" s="73" t="s">
        <v>1</v>
      </c>
      <c r="B189" s="74">
        <v>42648</v>
      </c>
      <c r="C189" s="75">
        <v>84759</v>
      </c>
      <c r="D189" s="75">
        <v>22304015</v>
      </c>
      <c r="E189" s="75">
        <v>265</v>
      </c>
      <c r="F189" s="75">
        <v>265</v>
      </c>
      <c r="G189" s="75">
        <v>263.14999999999998</v>
      </c>
      <c r="H189" s="75">
        <v>260</v>
      </c>
      <c r="I189" s="75">
        <v>1.92</v>
      </c>
      <c r="J189" s="75">
        <v>5</v>
      </c>
      <c r="K189">
        <f t="shared" si="2"/>
        <v>1.9230769230769162E-2</v>
      </c>
    </row>
    <row r="190" spans="1:11" x14ac:dyDescent="0.2">
      <c r="A190" s="73" t="s">
        <v>1</v>
      </c>
      <c r="B190" s="74">
        <v>42649</v>
      </c>
      <c r="C190" s="75">
        <v>0</v>
      </c>
      <c r="D190" s="75">
        <v>0</v>
      </c>
      <c r="E190" s="75">
        <v>265</v>
      </c>
      <c r="F190" s="75">
        <v>0</v>
      </c>
      <c r="G190" s="75">
        <v>0</v>
      </c>
      <c r="H190" s="75">
        <v>0</v>
      </c>
      <c r="I190" s="75">
        <v>0</v>
      </c>
      <c r="J190" s="75">
        <v>0</v>
      </c>
      <c r="K190">
        <f t="shared" si="2"/>
        <v>0</v>
      </c>
    </row>
    <row r="191" spans="1:11" x14ac:dyDescent="0.2">
      <c r="A191" s="73" t="s">
        <v>1</v>
      </c>
      <c r="B191" s="74">
        <v>42650</v>
      </c>
      <c r="C191" s="75">
        <v>10410</v>
      </c>
      <c r="D191" s="75">
        <v>2717010</v>
      </c>
      <c r="E191" s="75">
        <v>265</v>
      </c>
      <c r="F191" s="75">
        <v>0</v>
      </c>
      <c r="G191" s="75">
        <v>261</v>
      </c>
      <c r="H191" s="75">
        <v>0</v>
      </c>
      <c r="I191" s="75">
        <v>0</v>
      </c>
      <c r="J191" s="75">
        <v>0</v>
      </c>
      <c r="K191">
        <f t="shared" si="2"/>
        <v>0</v>
      </c>
    </row>
    <row r="192" spans="1:11" x14ac:dyDescent="0.2">
      <c r="A192" s="73" t="s">
        <v>1</v>
      </c>
      <c r="B192" s="74">
        <v>42653</v>
      </c>
      <c r="C192" s="75">
        <v>0</v>
      </c>
      <c r="D192" s="75">
        <v>0</v>
      </c>
      <c r="E192" s="75">
        <v>265</v>
      </c>
      <c r="F192" s="75">
        <v>0</v>
      </c>
      <c r="G192" s="75">
        <v>0</v>
      </c>
      <c r="H192" s="75">
        <v>0</v>
      </c>
      <c r="I192" s="75">
        <v>0</v>
      </c>
      <c r="J192" s="75">
        <v>0</v>
      </c>
      <c r="K192">
        <f t="shared" si="2"/>
        <v>0</v>
      </c>
    </row>
    <row r="193" spans="1:11" x14ac:dyDescent="0.2">
      <c r="A193" s="73" t="s">
        <v>1</v>
      </c>
      <c r="B193" s="74">
        <v>42654</v>
      </c>
      <c r="C193" s="75">
        <v>4334</v>
      </c>
      <c r="D193" s="75">
        <v>1126840</v>
      </c>
      <c r="E193" s="75">
        <v>265</v>
      </c>
      <c r="F193" s="75">
        <v>0</v>
      </c>
      <c r="G193" s="75">
        <v>260</v>
      </c>
      <c r="H193" s="75">
        <v>0</v>
      </c>
      <c r="I193" s="75">
        <v>0</v>
      </c>
      <c r="J193" s="75">
        <v>0</v>
      </c>
      <c r="K193">
        <f t="shared" si="2"/>
        <v>0</v>
      </c>
    </row>
    <row r="194" spans="1:11" x14ac:dyDescent="0.2">
      <c r="A194" s="73" t="s">
        <v>1</v>
      </c>
      <c r="B194" s="74">
        <v>42655</v>
      </c>
      <c r="C194" s="75">
        <v>0</v>
      </c>
      <c r="D194" s="75">
        <v>0</v>
      </c>
      <c r="E194" s="75">
        <v>265</v>
      </c>
      <c r="F194" s="75">
        <v>0</v>
      </c>
      <c r="G194" s="75">
        <v>0</v>
      </c>
      <c r="H194" s="75">
        <v>0</v>
      </c>
      <c r="I194" s="75">
        <v>0</v>
      </c>
      <c r="J194" s="75">
        <v>0</v>
      </c>
      <c r="K194">
        <f t="shared" si="2"/>
        <v>0</v>
      </c>
    </row>
    <row r="195" spans="1:11" x14ac:dyDescent="0.2">
      <c r="A195" s="73" t="s">
        <v>1</v>
      </c>
      <c r="B195" s="74">
        <v>42656</v>
      </c>
      <c r="C195" s="75">
        <v>5602</v>
      </c>
      <c r="D195" s="75">
        <v>1456520</v>
      </c>
      <c r="E195" s="75">
        <v>265</v>
      </c>
      <c r="F195" s="75">
        <v>0</v>
      </c>
      <c r="G195" s="75">
        <v>260</v>
      </c>
      <c r="H195" s="75">
        <v>0</v>
      </c>
      <c r="I195" s="75">
        <v>0</v>
      </c>
      <c r="J195" s="75">
        <v>0</v>
      </c>
      <c r="K195">
        <f t="shared" si="2"/>
        <v>0</v>
      </c>
    </row>
    <row r="196" spans="1:11" x14ac:dyDescent="0.2">
      <c r="A196" s="73" t="s">
        <v>1</v>
      </c>
      <c r="B196" s="74">
        <v>42657</v>
      </c>
      <c r="C196" s="75">
        <v>0</v>
      </c>
      <c r="D196" s="75">
        <v>0</v>
      </c>
      <c r="E196" s="75">
        <v>265</v>
      </c>
      <c r="F196" s="75">
        <v>0</v>
      </c>
      <c r="G196" s="75">
        <v>0</v>
      </c>
      <c r="H196" s="75">
        <v>0</v>
      </c>
      <c r="I196" s="75">
        <v>0</v>
      </c>
      <c r="J196" s="75">
        <v>0</v>
      </c>
      <c r="K196">
        <f t="shared" ref="K196:K259" si="3">+E196/E195-1</f>
        <v>0</v>
      </c>
    </row>
    <row r="197" spans="1:11" x14ac:dyDescent="0.2">
      <c r="A197" s="73" t="s">
        <v>1</v>
      </c>
      <c r="B197" s="74">
        <v>42661</v>
      </c>
      <c r="C197" s="75">
        <v>216</v>
      </c>
      <c r="D197" s="75">
        <v>57240</v>
      </c>
      <c r="E197" s="75">
        <v>265</v>
      </c>
      <c r="F197" s="75">
        <v>0</v>
      </c>
      <c r="G197" s="75">
        <v>265</v>
      </c>
      <c r="H197" s="75">
        <v>0</v>
      </c>
      <c r="I197" s="75">
        <v>0</v>
      </c>
      <c r="J197" s="75">
        <v>0</v>
      </c>
      <c r="K197">
        <f t="shared" si="3"/>
        <v>0</v>
      </c>
    </row>
    <row r="198" spans="1:11" x14ac:dyDescent="0.2">
      <c r="A198" s="73" t="s">
        <v>1</v>
      </c>
      <c r="B198" s="74">
        <v>42662</v>
      </c>
      <c r="C198" s="75">
        <v>0</v>
      </c>
      <c r="D198" s="75">
        <v>0</v>
      </c>
      <c r="E198" s="75">
        <v>265</v>
      </c>
      <c r="F198" s="75">
        <v>0</v>
      </c>
      <c r="G198" s="75">
        <v>0</v>
      </c>
      <c r="H198" s="75">
        <v>0</v>
      </c>
      <c r="I198" s="75">
        <v>0</v>
      </c>
      <c r="J198" s="75">
        <v>0</v>
      </c>
      <c r="K198">
        <f t="shared" si="3"/>
        <v>0</v>
      </c>
    </row>
    <row r="199" spans="1:11" x14ac:dyDescent="0.2">
      <c r="A199" s="73" t="s">
        <v>1</v>
      </c>
      <c r="B199" s="74">
        <v>42663</v>
      </c>
      <c r="C199" s="75">
        <v>0</v>
      </c>
      <c r="D199" s="75">
        <v>0</v>
      </c>
      <c r="E199" s="75">
        <v>265</v>
      </c>
      <c r="F199" s="75">
        <v>0</v>
      </c>
      <c r="G199" s="75">
        <v>0</v>
      </c>
      <c r="H199" s="75">
        <v>0</v>
      </c>
      <c r="I199" s="75">
        <v>0</v>
      </c>
      <c r="J199" s="75">
        <v>0</v>
      </c>
      <c r="K199">
        <f t="shared" si="3"/>
        <v>0</v>
      </c>
    </row>
    <row r="200" spans="1:11" x14ac:dyDescent="0.2">
      <c r="A200" s="73" t="s">
        <v>1</v>
      </c>
      <c r="B200" s="74">
        <v>42664</v>
      </c>
      <c r="C200" s="75">
        <v>0</v>
      </c>
      <c r="D200" s="75">
        <v>0</v>
      </c>
      <c r="E200" s="75">
        <v>265</v>
      </c>
      <c r="F200" s="75">
        <v>0</v>
      </c>
      <c r="G200" s="75">
        <v>0</v>
      </c>
      <c r="H200" s="75">
        <v>0</v>
      </c>
      <c r="I200" s="75">
        <v>0</v>
      </c>
      <c r="J200" s="75">
        <v>0</v>
      </c>
      <c r="K200">
        <f t="shared" si="3"/>
        <v>0</v>
      </c>
    </row>
    <row r="201" spans="1:11" x14ac:dyDescent="0.2">
      <c r="A201" s="73" t="s">
        <v>1</v>
      </c>
      <c r="B201" s="74">
        <v>42667</v>
      </c>
      <c r="C201" s="75">
        <v>13511</v>
      </c>
      <c r="D201" s="75">
        <v>3512860</v>
      </c>
      <c r="E201" s="75">
        <v>265</v>
      </c>
      <c r="F201" s="75">
        <v>0</v>
      </c>
      <c r="G201" s="75">
        <v>260</v>
      </c>
      <c r="H201" s="75">
        <v>0</v>
      </c>
      <c r="I201" s="75">
        <v>0</v>
      </c>
      <c r="J201" s="75">
        <v>0</v>
      </c>
      <c r="K201">
        <f t="shared" si="3"/>
        <v>0</v>
      </c>
    </row>
    <row r="202" spans="1:11" x14ac:dyDescent="0.2">
      <c r="A202" s="73" t="s">
        <v>1</v>
      </c>
      <c r="B202" s="74">
        <v>42668</v>
      </c>
      <c r="C202" s="75">
        <v>0</v>
      </c>
      <c r="D202" s="75">
        <v>0</v>
      </c>
      <c r="E202" s="75">
        <v>265</v>
      </c>
      <c r="F202" s="75">
        <v>0</v>
      </c>
      <c r="G202" s="75">
        <v>0</v>
      </c>
      <c r="H202" s="75">
        <v>0</v>
      </c>
      <c r="I202" s="75">
        <v>0</v>
      </c>
      <c r="J202" s="75">
        <v>0</v>
      </c>
      <c r="K202">
        <f t="shared" si="3"/>
        <v>0</v>
      </c>
    </row>
    <row r="203" spans="1:11" x14ac:dyDescent="0.2">
      <c r="A203" s="73" t="s">
        <v>1</v>
      </c>
      <c r="B203" s="74">
        <v>42669</v>
      </c>
      <c r="C203" s="75">
        <v>0</v>
      </c>
      <c r="D203" s="75">
        <v>0</v>
      </c>
      <c r="E203" s="75">
        <v>265</v>
      </c>
      <c r="F203" s="75">
        <v>0</v>
      </c>
      <c r="G203" s="75">
        <v>0</v>
      </c>
      <c r="H203" s="75">
        <v>0</v>
      </c>
      <c r="I203" s="75">
        <v>0</v>
      </c>
      <c r="J203" s="75">
        <v>0</v>
      </c>
      <c r="K203">
        <f t="shared" si="3"/>
        <v>0</v>
      </c>
    </row>
    <row r="204" spans="1:11" x14ac:dyDescent="0.2">
      <c r="A204" s="73" t="s">
        <v>1</v>
      </c>
      <c r="B204" s="74">
        <v>42670</v>
      </c>
      <c r="C204" s="75">
        <v>0</v>
      </c>
      <c r="D204" s="75">
        <v>0</v>
      </c>
      <c r="E204" s="75">
        <v>265</v>
      </c>
      <c r="F204" s="75">
        <v>0</v>
      </c>
      <c r="G204" s="75">
        <v>0</v>
      </c>
      <c r="H204" s="75">
        <v>0</v>
      </c>
      <c r="I204" s="75">
        <v>0</v>
      </c>
      <c r="J204" s="75">
        <v>0</v>
      </c>
      <c r="K204">
        <f t="shared" si="3"/>
        <v>0</v>
      </c>
    </row>
    <row r="205" spans="1:11" x14ac:dyDescent="0.2">
      <c r="A205" s="73" t="s">
        <v>1</v>
      </c>
      <c r="B205" s="74">
        <v>42671</v>
      </c>
      <c r="C205" s="75">
        <v>2787</v>
      </c>
      <c r="D205" s="75">
        <v>738555</v>
      </c>
      <c r="E205" s="75">
        <v>265</v>
      </c>
      <c r="F205" s="75">
        <v>0</v>
      </c>
      <c r="G205" s="75">
        <v>265</v>
      </c>
      <c r="H205" s="75">
        <v>0</v>
      </c>
      <c r="I205" s="75">
        <v>0</v>
      </c>
      <c r="J205" s="75">
        <v>0</v>
      </c>
      <c r="K205">
        <f t="shared" si="3"/>
        <v>0</v>
      </c>
    </row>
    <row r="206" spans="1:11" x14ac:dyDescent="0.2">
      <c r="A206" s="73" t="s">
        <v>1</v>
      </c>
      <c r="B206" s="74">
        <v>42674</v>
      </c>
      <c r="C206" s="75">
        <v>0</v>
      </c>
      <c r="D206" s="75">
        <v>0</v>
      </c>
      <c r="E206" s="75">
        <v>265</v>
      </c>
      <c r="F206" s="75">
        <v>0</v>
      </c>
      <c r="G206" s="75">
        <v>0</v>
      </c>
      <c r="H206" s="75">
        <v>0</v>
      </c>
      <c r="I206" s="75">
        <v>0</v>
      </c>
      <c r="J206" s="75">
        <v>0</v>
      </c>
      <c r="K206">
        <f t="shared" si="3"/>
        <v>0</v>
      </c>
    </row>
    <row r="207" spans="1:11" x14ac:dyDescent="0.2">
      <c r="A207" s="73" t="s">
        <v>1</v>
      </c>
      <c r="B207" s="74">
        <v>42675</v>
      </c>
      <c r="C207" s="75">
        <v>0</v>
      </c>
      <c r="D207" s="75">
        <v>0</v>
      </c>
      <c r="E207" s="75">
        <v>265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>
        <f t="shared" si="3"/>
        <v>0</v>
      </c>
    </row>
    <row r="208" spans="1:11" x14ac:dyDescent="0.2">
      <c r="A208" s="73" t="s">
        <v>1</v>
      </c>
      <c r="B208" s="74">
        <v>42676</v>
      </c>
      <c r="C208" s="75">
        <v>0</v>
      </c>
      <c r="D208" s="75">
        <v>0</v>
      </c>
      <c r="E208" s="75">
        <v>265</v>
      </c>
      <c r="F208" s="75">
        <v>0</v>
      </c>
      <c r="G208" s="75">
        <v>0</v>
      </c>
      <c r="H208" s="75">
        <v>0</v>
      </c>
      <c r="I208" s="75">
        <v>0</v>
      </c>
      <c r="J208" s="75">
        <v>0</v>
      </c>
      <c r="K208">
        <f t="shared" si="3"/>
        <v>0</v>
      </c>
    </row>
    <row r="209" spans="1:11" x14ac:dyDescent="0.2">
      <c r="A209" s="73" t="s">
        <v>1</v>
      </c>
      <c r="B209" s="74">
        <v>42677</v>
      </c>
      <c r="C209" s="75">
        <v>14473</v>
      </c>
      <c r="D209" s="75">
        <v>3835345</v>
      </c>
      <c r="E209" s="75">
        <v>265</v>
      </c>
      <c r="F209" s="75">
        <v>0</v>
      </c>
      <c r="G209" s="75">
        <v>265</v>
      </c>
      <c r="H209" s="75">
        <v>0</v>
      </c>
      <c r="I209" s="75">
        <v>0</v>
      </c>
      <c r="J209" s="75">
        <v>0</v>
      </c>
      <c r="K209">
        <f t="shared" si="3"/>
        <v>0</v>
      </c>
    </row>
    <row r="210" spans="1:11" x14ac:dyDescent="0.2">
      <c r="A210" s="73" t="s">
        <v>1</v>
      </c>
      <c r="B210" s="74">
        <v>42678</v>
      </c>
      <c r="C210" s="75">
        <v>3171</v>
      </c>
      <c r="D210" s="75">
        <v>840315</v>
      </c>
      <c r="E210" s="75">
        <v>265</v>
      </c>
      <c r="F210" s="75">
        <v>0</v>
      </c>
      <c r="G210" s="75">
        <v>265</v>
      </c>
      <c r="H210" s="75">
        <v>0</v>
      </c>
      <c r="I210" s="75">
        <v>0</v>
      </c>
      <c r="J210" s="75">
        <v>0</v>
      </c>
      <c r="K210">
        <f t="shared" si="3"/>
        <v>0</v>
      </c>
    </row>
    <row r="211" spans="1:11" x14ac:dyDescent="0.2">
      <c r="A211" s="73" t="s">
        <v>1</v>
      </c>
      <c r="B211" s="74">
        <v>42682</v>
      </c>
      <c r="C211" s="75">
        <v>9025</v>
      </c>
      <c r="D211" s="75">
        <v>2436750</v>
      </c>
      <c r="E211" s="75">
        <v>265</v>
      </c>
      <c r="F211" s="75">
        <v>0</v>
      </c>
      <c r="G211" s="75">
        <v>270</v>
      </c>
      <c r="H211" s="75">
        <v>0</v>
      </c>
      <c r="I211" s="75">
        <v>0</v>
      </c>
      <c r="J211" s="75">
        <v>0</v>
      </c>
      <c r="K211">
        <f t="shared" si="3"/>
        <v>0</v>
      </c>
    </row>
    <row r="212" spans="1:11" x14ac:dyDescent="0.2">
      <c r="A212" s="73" t="s">
        <v>1</v>
      </c>
      <c r="B212" s="74">
        <v>42683</v>
      </c>
      <c r="C212" s="75">
        <v>11000</v>
      </c>
      <c r="D212" s="75">
        <v>2970000</v>
      </c>
      <c r="E212" s="75">
        <v>265</v>
      </c>
      <c r="F212" s="75">
        <v>0</v>
      </c>
      <c r="G212" s="75">
        <v>270</v>
      </c>
      <c r="H212" s="75">
        <v>0</v>
      </c>
      <c r="I212" s="75">
        <v>0</v>
      </c>
      <c r="J212" s="75">
        <v>0</v>
      </c>
      <c r="K212">
        <f t="shared" si="3"/>
        <v>0</v>
      </c>
    </row>
    <row r="213" spans="1:11" x14ac:dyDescent="0.2">
      <c r="A213" s="73" t="s">
        <v>1</v>
      </c>
      <c r="B213" s="74">
        <v>42684</v>
      </c>
      <c r="C213" s="75">
        <v>81968</v>
      </c>
      <c r="D213" s="75">
        <v>22171983</v>
      </c>
      <c r="E213" s="75">
        <v>270</v>
      </c>
      <c r="F213" s="75">
        <v>271</v>
      </c>
      <c r="G213" s="75">
        <v>270.5</v>
      </c>
      <c r="H213" s="75">
        <v>270</v>
      </c>
      <c r="I213" s="75">
        <v>1.89</v>
      </c>
      <c r="J213" s="75">
        <v>5</v>
      </c>
      <c r="K213">
        <f t="shared" si="3"/>
        <v>1.8867924528301883E-2</v>
      </c>
    </row>
    <row r="214" spans="1:11" x14ac:dyDescent="0.2">
      <c r="A214" s="73" t="s">
        <v>1</v>
      </c>
      <c r="B214" s="74">
        <v>42685</v>
      </c>
      <c r="C214" s="75">
        <v>138873</v>
      </c>
      <c r="D214" s="75">
        <v>37495710</v>
      </c>
      <c r="E214" s="75">
        <v>270</v>
      </c>
      <c r="F214" s="75">
        <v>270</v>
      </c>
      <c r="G214" s="75">
        <v>270</v>
      </c>
      <c r="H214" s="75">
        <v>270</v>
      </c>
      <c r="I214" s="75">
        <v>0</v>
      </c>
      <c r="J214" s="75">
        <v>0</v>
      </c>
      <c r="K214">
        <f t="shared" si="3"/>
        <v>0</v>
      </c>
    </row>
    <row r="215" spans="1:11" x14ac:dyDescent="0.2">
      <c r="A215" s="73" t="s">
        <v>1</v>
      </c>
      <c r="B215" s="74">
        <v>42689</v>
      </c>
      <c r="C215" s="75">
        <v>0</v>
      </c>
      <c r="D215" s="75">
        <v>0</v>
      </c>
      <c r="E215" s="75">
        <v>270</v>
      </c>
      <c r="F215" s="75">
        <v>0</v>
      </c>
      <c r="G215" s="75">
        <v>0</v>
      </c>
      <c r="H215" s="75">
        <v>0</v>
      </c>
      <c r="I215" s="75">
        <v>0</v>
      </c>
      <c r="J215" s="75">
        <v>0</v>
      </c>
      <c r="K215">
        <f t="shared" si="3"/>
        <v>0</v>
      </c>
    </row>
    <row r="216" spans="1:11" x14ac:dyDescent="0.2">
      <c r="A216" s="73" t="s">
        <v>1</v>
      </c>
      <c r="B216" s="74">
        <v>42690</v>
      </c>
      <c r="C216" s="75">
        <v>0</v>
      </c>
      <c r="D216" s="75">
        <v>0</v>
      </c>
      <c r="E216" s="75">
        <v>270</v>
      </c>
      <c r="F216" s="75">
        <v>0</v>
      </c>
      <c r="G216" s="75">
        <v>0</v>
      </c>
      <c r="H216" s="75">
        <v>0</v>
      </c>
      <c r="I216" s="75">
        <v>0</v>
      </c>
      <c r="J216" s="75">
        <v>0</v>
      </c>
      <c r="K216">
        <f t="shared" si="3"/>
        <v>0</v>
      </c>
    </row>
    <row r="217" spans="1:11" x14ac:dyDescent="0.2">
      <c r="A217" s="73" t="s">
        <v>1</v>
      </c>
      <c r="B217" s="74">
        <v>42691</v>
      </c>
      <c r="C217" s="75">
        <v>27577</v>
      </c>
      <c r="D217" s="75">
        <v>7285765</v>
      </c>
      <c r="E217" s="75">
        <v>265</v>
      </c>
      <c r="F217" s="75">
        <v>265</v>
      </c>
      <c r="G217" s="75">
        <v>264.2</v>
      </c>
      <c r="H217" s="75">
        <v>265</v>
      </c>
      <c r="I217" s="75">
        <v>-1.85</v>
      </c>
      <c r="J217" s="75">
        <v>-5</v>
      </c>
      <c r="K217">
        <f t="shared" si="3"/>
        <v>-1.851851851851849E-2</v>
      </c>
    </row>
    <row r="218" spans="1:11" x14ac:dyDescent="0.2">
      <c r="A218" s="73" t="s">
        <v>1</v>
      </c>
      <c r="B218" s="74">
        <v>42692</v>
      </c>
      <c r="C218" s="75">
        <v>0</v>
      </c>
      <c r="D218" s="75">
        <v>0</v>
      </c>
      <c r="E218" s="75">
        <v>265</v>
      </c>
      <c r="F218" s="75">
        <v>0</v>
      </c>
      <c r="G218" s="75">
        <v>0</v>
      </c>
      <c r="H218" s="75">
        <v>0</v>
      </c>
      <c r="I218" s="75">
        <v>0</v>
      </c>
      <c r="J218" s="75">
        <v>0</v>
      </c>
      <c r="K218">
        <f t="shared" si="3"/>
        <v>0</v>
      </c>
    </row>
    <row r="219" spans="1:11" x14ac:dyDescent="0.2">
      <c r="A219" s="73" t="s">
        <v>1</v>
      </c>
      <c r="B219" s="74">
        <v>42695</v>
      </c>
      <c r="C219" s="75">
        <v>0</v>
      </c>
      <c r="D219" s="75">
        <v>0</v>
      </c>
      <c r="E219" s="75">
        <v>265</v>
      </c>
      <c r="F219" s="75">
        <v>0</v>
      </c>
      <c r="G219" s="75">
        <v>0</v>
      </c>
      <c r="H219" s="75">
        <v>0</v>
      </c>
      <c r="I219" s="75">
        <v>0</v>
      </c>
      <c r="J219" s="75">
        <v>0</v>
      </c>
      <c r="K219">
        <f t="shared" si="3"/>
        <v>0</v>
      </c>
    </row>
    <row r="220" spans="1:11" x14ac:dyDescent="0.2">
      <c r="A220" s="73" t="s">
        <v>1</v>
      </c>
      <c r="B220" s="74">
        <v>42696</v>
      </c>
      <c r="C220" s="75">
        <v>0</v>
      </c>
      <c r="D220" s="75">
        <v>0</v>
      </c>
      <c r="E220" s="75">
        <v>265</v>
      </c>
      <c r="F220" s="75">
        <v>0</v>
      </c>
      <c r="G220" s="75">
        <v>0</v>
      </c>
      <c r="H220" s="75">
        <v>0</v>
      </c>
      <c r="I220" s="75">
        <v>0</v>
      </c>
      <c r="J220" s="75">
        <v>0</v>
      </c>
      <c r="K220">
        <f t="shared" si="3"/>
        <v>0</v>
      </c>
    </row>
    <row r="221" spans="1:11" x14ac:dyDescent="0.2">
      <c r="A221" s="73" t="s">
        <v>1</v>
      </c>
      <c r="B221" s="74">
        <v>42697</v>
      </c>
      <c r="C221" s="75">
        <v>0</v>
      </c>
      <c r="D221" s="75">
        <v>0</v>
      </c>
      <c r="E221" s="75">
        <v>265</v>
      </c>
      <c r="F221" s="75">
        <v>0</v>
      </c>
      <c r="G221" s="75">
        <v>0</v>
      </c>
      <c r="H221" s="75">
        <v>0</v>
      </c>
      <c r="I221" s="75">
        <v>0</v>
      </c>
      <c r="J221" s="75">
        <v>0</v>
      </c>
      <c r="K221">
        <f t="shared" si="3"/>
        <v>0</v>
      </c>
    </row>
    <row r="222" spans="1:11" x14ac:dyDescent="0.2">
      <c r="A222" s="73" t="s">
        <v>1</v>
      </c>
      <c r="B222" s="74">
        <v>42698</v>
      </c>
      <c r="C222" s="75">
        <v>86077</v>
      </c>
      <c r="D222" s="75">
        <v>22656577</v>
      </c>
      <c r="E222" s="75">
        <v>261</v>
      </c>
      <c r="F222" s="75">
        <v>265</v>
      </c>
      <c r="G222" s="75">
        <v>263.20999999999998</v>
      </c>
      <c r="H222" s="75">
        <v>261</v>
      </c>
      <c r="I222" s="75">
        <v>-1.51</v>
      </c>
      <c r="J222" s="75">
        <v>-4</v>
      </c>
      <c r="K222">
        <f t="shared" si="3"/>
        <v>-1.5094339622641506E-2</v>
      </c>
    </row>
    <row r="223" spans="1:11" x14ac:dyDescent="0.2">
      <c r="A223" s="73" t="s">
        <v>1</v>
      </c>
      <c r="B223" s="74">
        <v>42699</v>
      </c>
      <c r="C223" s="75">
        <v>0</v>
      </c>
      <c r="D223" s="75">
        <v>0</v>
      </c>
      <c r="E223" s="75">
        <v>261</v>
      </c>
      <c r="F223" s="75">
        <v>0</v>
      </c>
      <c r="G223" s="75">
        <v>0</v>
      </c>
      <c r="H223" s="75">
        <v>0</v>
      </c>
      <c r="I223" s="75">
        <v>0</v>
      </c>
      <c r="J223" s="75">
        <v>0</v>
      </c>
      <c r="K223">
        <f t="shared" si="3"/>
        <v>0</v>
      </c>
    </row>
    <row r="224" spans="1:11" x14ac:dyDescent="0.2">
      <c r="A224" s="73" t="s">
        <v>1</v>
      </c>
      <c r="B224" s="74">
        <v>42702</v>
      </c>
      <c r="C224" s="75">
        <v>118493</v>
      </c>
      <c r="D224" s="75">
        <v>31388936</v>
      </c>
      <c r="E224" s="75">
        <v>265</v>
      </c>
      <c r="F224" s="75">
        <v>265</v>
      </c>
      <c r="G224" s="75">
        <v>264.89999999999998</v>
      </c>
      <c r="H224" s="75">
        <v>265</v>
      </c>
      <c r="I224" s="75">
        <v>1.53</v>
      </c>
      <c r="J224" s="75">
        <v>4</v>
      </c>
      <c r="K224">
        <f t="shared" si="3"/>
        <v>1.5325670498084198E-2</v>
      </c>
    </row>
    <row r="225" spans="1:11" x14ac:dyDescent="0.2">
      <c r="A225" s="73" t="s">
        <v>1</v>
      </c>
      <c r="B225" s="74">
        <v>42703</v>
      </c>
      <c r="C225" s="75">
        <v>43378</v>
      </c>
      <c r="D225" s="75">
        <v>11495170</v>
      </c>
      <c r="E225" s="75">
        <v>265</v>
      </c>
      <c r="F225" s="75">
        <v>265</v>
      </c>
      <c r="G225" s="75">
        <v>265</v>
      </c>
      <c r="H225" s="75">
        <v>265</v>
      </c>
      <c r="I225" s="75">
        <v>0</v>
      </c>
      <c r="J225" s="75">
        <v>0</v>
      </c>
      <c r="K225">
        <f t="shared" si="3"/>
        <v>0</v>
      </c>
    </row>
    <row r="226" spans="1:11" x14ac:dyDescent="0.2">
      <c r="A226" s="73" t="s">
        <v>1</v>
      </c>
      <c r="B226" s="74">
        <v>42704</v>
      </c>
      <c r="C226" s="75">
        <v>56872</v>
      </c>
      <c r="D226" s="75">
        <v>14786720</v>
      </c>
      <c r="E226" s="75">
        <v>260</v>
      </c>
      <c r="F226" s="75">
        <v>260</v>
      </c>
      <c r="G226" s="75">
        <v>260</v>
      </c>
      <c r="H226" s="75">
        <v>260</v>
      </c>
      <c r="I226" s="75">
        <v>-1.89</v>
      </c>
      <c r="J226" s="75">
        <v>-5</v>
      </c>
      <c r="K226">
        <f t="shared" si="3"/>
        <v>-1.8867924528301883E-2</v>
      </c>
    </row>
    <row r="227" spans="1:11" x14ac:dyDescent="0.2">
      <c r="A227" s="73" t="s">
        <v>1</v>
      </c>
      <c r="B227" s="74">
        <v>42705</v>
      </c>
      <c r="C227" s="75">
        <v>0</v>
      </c>
      <c r="D227" s="75">
        <v>0</v>
      </c>
      <c r="E227" s="75">
        <v>260</v>
      </c>
      <c r="F227" s="75">
        <v>0</v>
      </c>
      <c r="G227" s="75">
        <v>0</v>
      </c>
      <c r="H227" s="75">
        <v>0</v>
      </c>
      <c r="I227" s="75">
        <v>0</v>
      </c>
      <c r="J227" s="75">
        <v>0</v>
      </c>
      <c r="K227">
        <f t="shared" si="3"/>
        <v>0</v>
      </c>
    </row>
    <row r="228" spans="1:11" x14ac:dyDescent="0.2">
      <c r="A228" s="73" t="s">
        <v>1</v>
      </c>
      <c r="B228" s="74">
        <v>42706</v>
      </c>
      <c r="C228" s="75">
        <v>9174</v>
      </c>
      <c r="D228" s="75">
        <v>2385240</v>
      </c>
      <c r="E228" s="75">
        <v>260</v>
      </c>
      <c r="F228" s="75">
        <v>0</v>
      </c>
      <c r="G228" s="75">
        <v>260</v>
      </c>
      <c r="H228" s="75">
        <v>0</v>
      </c>
      <c r="I228" s="75">
        <v>0</v>
      </c>
      <c r="J228" s="75">
        <v>0</v>
      </c>
      <c r="K228">
        <f t="shared" si="3"/>
        <v>0</v>
      </c>
    </row>
    <row r="229" spans="1:11" x14ac:dyDescent="0.2">
      <c r="A229" s="73" t="s">
        <v>1</v>
      </c>
      <c r="B229" s="74">
        <v>42709</v>
      </c>
      <c r="C229" s="75">
        <v>22900</v>
      </c>
      <c r="D229" s="75">
        <v>5954000</v>
      </c>
      <c r="E229" s="75">
        <v>260</v>
      </c>
      <c r="F229" s="75">
        <v>260</v>
      </c>
      <c r="G229" s="75">
        <v>260</v>
      </c>
      <c r="H229" s="75">
        <v>260</v>
      </c>
      <c r="I229" s="75">
        <v>0</v>
      </c>
      <c r="J229" s="75">
        <v>0</v>
      </c>
      <c r="K229">
        <f t="shared" si="3"/>
        <v>0</v>
      </c>
    </row>
    <row r="230" spans="1:11" x14ac:dyDescent="0.2">
      <c r="A230" s="73" t="s">
        <v>1</v>
      </c>
      <c r="B230" s="74">
        <v>42710</v>
      </c>
      <c r="C230" s="75">
        <v>0</v>
      </c>
      <c r="D230" s="75">
        <v>0</v>
      </c>
      <c r="E230" s="75">
        <v>260</v>
      </c>
      <c r="F230" s="75">
        <v>0</v>
      </c>
      <c r="G230" s="75">
        <v>0</v>
      </c>
      <c r="H230" s="75">
        <v>0</v>
      </c>
      <c r="I230" s="75">
        <v>0</v>
      </c>
      <c r="J230" s="75">
        <v>0</v>
      </c>
      <c r="K230">
        <f t="shared" si="3"/>
        <v>0</v>
      </c>
    </row>
    <row r="231" spans="1:11" x14ac:dyDescent="0.2">
      <c r="A231" s="73" t="s">
        <v>1</v>
      </c>
      <c r="B231" s="74">
        <v>42711</v>
      </c>
      <c r="C231" s="75">
        <v>9025</v>
      </c>
      <c r="D231" s="75">
        <v>2274300</v>
      </c>
      <c r="E231" s="75">
        <v>260</v>
      </c>
      <c r="F231" s="75">
        <v>0</v>
      </c>
      <c r="G231" s="75">
        <v>252</v>
      </c>
      <c r="H231" s="75">
        <v>0</v>
      </c>
      <c r="I231" s="75">
        <v>0</v>
      </c>
      <c r="J231" s="75">
        <v>0</v>
      </c>
      <c r="K231">
        <f t="shared" si="3"/>
        <v>0</v>
      </c>
    </row>
    <row r="232" spans="1:11" x14ac:dyDescent="0.2">
      <c r="A232" s="73" t="s">
        <v>1</v>
      </c>
      <c r="B232" s="74">
        <v>42713</v>
      </c>
      <c r="C232" s="75">
        <v>0</v>
      </c>
      <c r="D232" s="75">
        <v>0</v>
      </c>
      <c r="E232" s="75">
        <v>260</v>
      </c>
      <c r="F232" s="75">
        <v>0</v>
      </c>
      <c r="G232" s="75">
        <v>0</v>
      </c>
      <c r="H232" s="75">
        <v>0</v>
      </c>
      <c r="I232" s="75">
        <v>0</v>
      </c>
      <c r="J232" s="75">
        <v>0</v>
      </c>
      <c r="K232">
        <f t="shared" si="3"/>
        <v>0</v>
      </c>
    </row>
    <row r="233" spans="1:11" x14ac:dyDescent="0.2">
      <c r="A233" s="73" t="s">
        <v>1</v>
      </c>
      <c r="B233" s="74">
        <v>42716</v>
      </c>
      <c r="C233" s="75">
        <v>0</v>
      </c>
      <c r="D233" s="75">
        <v>0</v>
      </c>
      <c r="E233" s="75">
        <v>260</v>
      </c>
      <c r="F233" s="75">
        <v>0</v>
      </c>
      <c r="G233" s="75">
        <v>0</v>
      </c>
      <c r="H233" s="75">
        <v>0</v>
      </c>
      <c r="I233" s="75">
        <v>0</v>
      </c>
      <c r="J233" s="75">
        <v>0</v>
      </c>
      <c r="K233">
        <f t="shared" si="3"/>
        <v>0</v>
      </c>
    </row>
    <row r="234" spans="1:11" x14ac:dyDescent="0.2">
      <c r="A234" s="73" t="s">
        <v>1</v>
      </c>
      <c r="B234" s="74">
        <v>42717</v>
      </c>
      <c r="C234" s="75">
        <v>34978</v>
      </c>
      <c r="D234" s="75">
        <v>8897750</v>
      </c>
      <c r="E234" s="75">
        <v>260</v>
      </c>
      <c r="F234" s="75">
        <v>0</v>
      </c>
      <c r="G234" s="75">
        <v>254.38</v>
      </c>
      <c r="H234" s="75">
        <v>0</v>
      </c>
      <c r="I234" s="75">
        <v>0</v>
      </c>
      <c r="J234" s="75">
        <v>0</v>
      </c>
      <c r="K234">
        <f t="shared" si="3"/>
        <v>0</v>
      </c>
    </row>
    <row r="235" spans="1:11" x14ac:dyDescent="0.2">
      <c r="A235" s="73" t="s">
        <v>1</v>
      </c>
      <c r="B235" s="74">
        <v>42718</v>
      </c>
      <c r="C235" s="75">
        <v>0</v>
      </c>
      <c r="D235" s="75">
        <v>0</v>
      </c>
      <c r="E235" s="75">
        <v>260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>
        <f t="shared" si="3"/>
        <v>0</v>
      </c>
    </row>
    <row r="236" spans="1:11" x14ac:dyDescent="0.2">
      <c r="A236" s="73" t="s">
        <v>1</v>
      </c>
      <c r="B236" s="74">
        <v>42719</v>
      </c>
      <c r="C236" s="75">
        <v>0</v>
      </c>
      <c r="D236" s="75">
        <v>0</v>
      </c>
      <c r="E236" s="75">
        <v>260</v>
      </c>
      <c r="F236" s="75">
        <v>0</v>
      </c>
      <c r="G236" s="75">
        <v>0</v>
      </c>
      <c r="H236" s="75">
        <v>0</v>
      </c>
      <c r="I236" s="75">
        <v>0</v>
      </c>
      <c r="J236" s="75">
        <v>0</v>
      </c>
      <c r="K236">
        <f t="shared" si="3"/>
        <v>0</v>
      </c>
    </row>
    <row r="237" spans="1:11" x14ac:dyDescent="0.2">
      <c r="A237" s="73" t="s">
        <v>1</v>
      </c>
      <c r="B237" s="74">
        <v>42720</v>
      </c>
      <c r="C237" s="75">
        <v>9025</v>
      </c>
      <c r="D237" s="75">
        <v>2256250</v>
      </c>
      <c r="E237" s="75">
        <v>260</v>
      </c>
      <c r="F237" s="75">
        <v>0</v>
      </c>
      <c r="G237" s="75">
        <v>250</v>
      </c>
      <c r="H237" s="75">
        <v>0</v>
      </c>
      <c r="I237" s="75">
        <v>0</v>
      </c>
      <c r="J237" s="75">
        <v>0</v>
      </c>
      <c r="K237">
        <f t="shared" si="3"/>
        <v>0</v>
      </c>
    </row>
    <row r="238" spans="1:11" x14ac:dyDescent="0.2">
      <c r="A238" s="73" t="s">
        <v>1</v>
      </c>
      <c r="B238" s="74">
        <v>42723</v>
      </c>
      <c r="C238" s="75">
        <v>40532</v>
      </c>
      <c r="D238" s="75">
        <v>10538320</v>
      </c>
      <c r="E238" s="75">
        <v>260</v>
      </c>
      <c r="F238" s="75">
        <v>260</v>
      </c>
      <c r="G238" s="75">
        <v>260</v>
      </c>
      <c r="H238" s="75">
        <v>260</v>
      </c>
      <c r="I238" s="75">
        <v>0</v>
      </c>
      <c r="J238" s="75">
        <v>0</v>
      </c>
      <c r="K238">
        <f t="shared" si="3"/>
        <v>0</v>
      </c>
    </row>
    <row r="239" spans="1:11" x14ac:dyDescent="0.2">
      <c r="A239" s="73" t="s">
        <v>1</v>
      </c>
      <c r="B239" s="74">
        <v>42724</v>
      </c>
      <c r="C239" s="75">
        <v>0</v>
      </c>
      <c r="D239" s="75">
        <v>0</v>
      </c>
      <c r="E239" s="75">
        <v>260</v>
      </c>
      <c r="F239" s="75">
        <v>0</v>
      </c>
      <c r="G239" s="75">
        <v>0</v>
      </c>
      <c r="H239" s="75">
        <v>0</v>
      </c>
      <c r="I239" s="75">
        <v>0</v>
      </c>
      <c r="J239" s="75">
        <v>0</v>
      </c>
      <c r="K239">
        <f t="shared" si="3"/>
        <v>0</v>
      </c>
    </row>
    <row r="240" spans="1:11" x14ac:dyDescent="0.2">
      <c r="A240" s="73" t="s">
        <v>1</v>
      </c>
      <c r="B240" s="74">
        <v>42725</v>
      </c>
      <c r="C240" s="75">
        <v>55578</v>
      </c>
      <c r="D240" s="75">
        <v>14350280</v>
      </c>
      <c r="E240" s="75">
        <v>260</v>
      </c>
      <c r="F240" s="75">
        <v>260</v>
      </c>
      <c r="G240" s="75">
        <v>258.2</v>
      </c>
      <c r="H240" s="75">
        <v>260</v>
      </c>
      <c r="I240" s="75">
        <v>0</v>
      </c>
      <c r="J240" s="75">
        <v>0</v>
      </c>
      <c r="K240">
        <f t="shared" si="3"/>
        <v>0</v>
      </c>
    </row>
    <row r="241" spans="1:11" x14ac:dyDescent="0.2">
      <c r="A241" s="73" t="s">
        <v>1</v>
      </c>
      <c r="B241" s="74">
        <v>42726</v>
      </c>
      <c r="C241" s="75">
        <v>0</v>
      </c>
      <c r="D241" s="75">
        <v>0</v>
      </c>
      <c r="E241" s="75">
        <v>260</v>
      </c>
      <c r="F241" s="75">
        <v>0</v>
      </c>
      <c r="G241" s="75">
        <v>0</v>
      </c>
      <c r="H241" s="75">
        <v>0</v>
      </c>
      <c r="I241" s="75">
        <v>0</v>
      </c>
      <c r="J241" s="75">
        <v>0</v>
      </c>
      <c r="K241">
        <f t="shared" si="3"/>
        <v>0</v>
      </c>
    </row>
    <row r="242" spans="1:11" x14ac:dyDescent="0.2">
      <c r="A242" s="73" t="s">
        <v>1</v>
      </c>
      <c r="B242" s="74">
        <v>42727</v>
      </c>
      <c r="C242" s="75">
        <v>0</v>
      </c>
      <c r="D242" s="75">
        <v>0</v>
      </c>
      <c r="E242" s="75">
        <v>260</v>
      </c>
      <c r="F242" s="75">
        <v>0</v>
      </c>
      <c r="G242" s="75">
        <v>0</v>
      </c>
      <c r="H242" s="75">
        <v>0</v>
      </c>
      <c r="I242" s="75">
        <v>0</v>
      </c>
      <c r="J242" s="75">
        <v>0</v>
      </c>
      <c r="K242">
        <f t="shared" si="3"/>
        <v>0</v>
      </c>
    </row>
    <row r="243" spans="1:11" x14ac:dyDescent="0.2">
      <c r="A243" s="73" t="s">
        <v>1</v>
      </c>
      <c r="B243" s="74">
        <v>42730</v>
      </c>
      <c r="C243" s="75">
        <v>0</v>
      </c>
      <c r="D243" s="75">
        <v>0</v>
      </c>
      <c r="E243" s="75">
        <v>260</v>
      </c>
      <c r="F243" s="75">
        <v>0</v>
      </c>
      <c r="G243" s="75">
        <v>0</v>
      </c>
      <c r="H243" s="75">
        <v>0</v>
      </c>
      <c r="I243" s="75">
        <v>0</v>
      </c>
      <c r="J243" s="75">
        <v>0</v>
      </c>
      <c r="K243">
        <f t="shared" si="3"/>
        <v>0</v>
      </c>
    </row>
    <row r="244" spans="1:11" x14ac:dyDescent="0.2">
      <c r="A244" s="73" t="s">
        <v>1</v>
      </c>
      <c r="B244" s="74">
        <v>42731</v>
      </c>
      <c r="C244" s="75">
        <v>0</v>
      </c>
      <c r="D244" s="75">
        <v>0</v>
      </c>
      <c r="E244" s="75">
        <v>260</v>
      </c>
      <c r="F244" s="75">
        <v>0</v>
      </c>
      <c r="G244" s="75">
        <v>0</v>
      </c>
      <c r="H244" s="75">
        <v>0</v>
      </c>
      <c r="I244" s="75">
        <v>0</v>
      </c>
      <c r="J244" s="75">
        <v>0</v>
      </c>
      <c r="K244">
        <f t="shared" si="3"/>
        <v>0</v>
      </c>
    </row>
    <row r="245" spans="1:11" x14ac:dyDescent="0.2">
      <c r="A245" s="73" t="s">
        <v>1</v>
      </c>
      <c r="B245" s="74">
        <v>42732</v>
      </c>
      <c r="C245" s="75">
        <v>128000</v>
      </c>
      <c r="D245" s="75">
        <v>34560000</v>
      </c>
      <c r="E245" s="75">
        <v>270</v>
      </c>
      <c r="F245" s="75">
        <v>270</v>
      </c>
      <c r="G245" s="75">
        <v>270</v>
      </c>
      <c r="H245" s="75">
        <v>270</v>
      </c>
      <c r="I245" s="75">
        <v>3.85</v>
      </c>
      <c r="J245" s="75">
        <v>10</v>
      </c>
      <c r="K245">
        <f t="shared" si="3"/>
        <v>3.8461538461538547E-2</v>
      </c>
    </row>
    <row r="246" spans="1:11" x14ac:dyDescent="0.2">
      <c r="A246" s="73" t="s">
        <v>1</v>
      </c>
      <c r="B246" s="74">
        <v>42733</v>
      </c>
      <c r="C246" s="75">
        <v>0</v>
      </c>
      <c r="D246" s="75">
        <v>0</v>
      </c>
      <c r="E246" s="75">
        <v>270</v>
      </c>
      <c r="F246" s="75">
        <v>0</v>
      </c>
      <c r="G246" s="75">
        <v>0</v>
      </c>
      <c r="H246" s="75">
        <v>0</v>
      </c>
      <c r="I246" s="75">
        <v>0</v>
      </c>
      <c r="J246" s="75">
        <v>0</v>
      </c>
      <c r="K246">
        <f t="shared" si="3"/>
        <v>0</v>
      </c>
    </row>
    <row r="247" spans="1:11" x14ac:dyDescent="0.2">
      <c r="A247" t="s">
        <v>1</v>
      </c>
      <c r="B247" s="37">
        <v>42737</v>
      </c>
      <c r="C247" s="1">
        <v>0</v>
      </c>
      <c r="D247" s="1">
        <v>0</v>
      </c>
      <c r="E247" s="1">
        <v>270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>
        <f t="shared" si="3"/>
        <v>0</v>
      </c>
    </row>
    <row r="248" spans="1:11" x14ac:dyDescent="0.2">
      <c r="A248" t="s">
        <v>1</v>
      </c>
      <c r="B248" s="37">
        <v>42738</v>
      </c>
      <c r="C248" s="1">
        <v>0</v>
      </c>
      <c r="D248" s="1">
        <v>0</v>
      </c>
      <c r="E248" s="1">
        <v>270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>
        <f t="shared" si="3"/>
        <v>0</v>
      </c>
    </row>
    <row r="249" spans="1:11" x14ac:dyDescent="0.2">
      <c r="A249" t="s">
        <v>1</v>
      </c>
      <c r="B249" s="37">
        <v>42739</v>
      </c>
      <c r="C249" s="1">
        <v>0</v>
      </c>
      <c r="D249" s="1">
        <v>0</v>
      </c>
      <c r="E249" s="1">
        <v>270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>
        <f t="shared" si="3"/>
        <v>0</v>
      </c>
    </row>
    <row r="250" spans="1:11" x14ac:dyDescent="0.2">
      <c r="A250" t="s">
        <v>1</v>
      </c>
      <c r="B250" s="37">
        <v>42740</v>
      </c>
      <c r="C250" s="1">
        <v>20</v>
      </c>
      <c r="D250" s="1">
        <v>5200</v>
      </c>
      <c r="E250" s="1">
        <v>270</v>
      </c>
      <c r="F250" s="1">
        <v>0</v>
      </c>
      <c r="G250" s="1">
        <v>260</v>
      </c>
      <c r="H250" s="1">
        <v>0</v>
      </c>
      <c r="I250" s="1">
        <v>0</v>
      </c>
      <c r="J250" s="1">
        <v>0</v>
      </c>
      <c r="K250">
        <f t="shared" si="3"/>
        <v>0</v>
      </c>
    </row>
    <row r="251" spans="1:11" x14ac:dyDescent="0.2">
      <c r="A251" t="s">
        <v>1</v>
      </c>
      <c r="B251" s="37">
        <v>42741</v>
      </c>
      <c r="C251" s="1">
        <v>21522</v>
      </c>
      <c r="D251" s="1">
        <v>5595720</v>
      </c>
      <c r="E251" s="1">
        <v>260</v>
      </c>
      <c r="F251" s="1">
        <v>260</v>
      </c>
      <c r="G251" s="1">
        <v>260</v>
      </c>
      <c r="H251" s="1">
        <v>260</v>
      </c>
      <c r="I251" s="1">
        <v>-3.7</v>
      </c>
      <c r="J251" s="1">
        <v>-10</v>
      </c>
      <c r="K251">
        <f t="shared" si="3"/>
        <v>-3.703703703703709E-2</v>
      </c>
    </row>
    <row r="252" spans="1:11" x14ac:dyDescent="0.2">
      <c r="A252" t="s">
        <v>1</v>
      </c>
      <c r="B252" s="37">
        <v>42745</v>
      </c>
      <c r="C252" s="1">
        <v>0</v>
      </c>
      <c r="D252" s="1">
        <v>0</v>
      </c>
      <c r="E252" s="1">
        <v>260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>
        <f t="shared" si="3"/>
        <v>0</v>
      </c>
    </row>
    <row r="253" spans="1:11" x14ac:dyDescent="0.2">
      <c r="A253" t="s">
        <v>1</v>
      </c>
      <c r="B253" s="37">
        <v>42746</v>
      </c>
      <c r="C253" s="1">
        <v>150</v>
      </c>
      <c r="D253" s="1">
        <v>39150</v>
      </c>
      <c r="E253" s="1">
        <v>260</v>
      </c>
      <c r="F253" s="1">
        <v>0</v>
      </c>
      <c r="G253" s="1">
        <v>261</v>
      </c>
      <c r="H253" s="1">
        <v>0</v>
      </c>
      <c r="I253" s="1">
        <v>0</v>
      </c>
      <c r="J253" s="1">
        <v>0</v>
      </c>
      <c r="K253">
        <f t="shared" si="3"/>
        <v>0</v>
      </c>
    </row>
    <row r="254" spans="1:11" x14ac:dyDescent="0.2">
      <c r="A254" t="s">
        <v>1</v>
      </c>
      <c r="B254" s="37">
        <v>42747</v>
      </c>
      <c r="C254" s="1">
        <v>59699</v>
      </c>
      <c r="D254" s="1">
        <v>15581439</v>
      </c>
      <c r="E254" s="1">
        <v>261</v>
      </c>
      <c r="F254" s="1">
        <v>261</v>
      </c>
      <c r="G254" s="1">
        <v>261</v>
      </c>
      <c r="H254" s="1">
        <v>261</v>
      </c>
      <c r="I254" s="1">
        <v>0.38</v>
      </c>
      <c r="J254" s="1">
        <v>1</v>
      </c>
      <c r="K254">
        <f t="shared" si="3"/>
        <v>3.8461538461538325E-3</v>
      </c>
    </row>
    <row r="255" spans="1:11" x14ac:dyDescent="0.2">
      <c r="A255" t="s">
        <v>1</v>
      </c>
      <c r="B255" s="37">
        <v>42748</v>
      </c>
      <c r="C255" s="1">
        <v>0</v>
      </c>
      <c r="D255" s="1">
        <v>0</v>
      </c>
      <c r="E255" s="1">
        <v>261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>
        <f t="shared" si="3"/>
        <v>0</v>
      </c>
    </row>
    <row r="256" spans="1:11" x14ac:dyDescent="0.2">
      <c r="A256" t="s">
        <v>1</v>
      </c>
      <c r="B256" s="37">
        <v>42751</v>
      </c>
      <c r="C256" s="1">
        <v>7678</v>
      </c>
      <c r="D256" s="1">
        <v>2011636</v>
      </c>
      <c r="E256" s="1">
        <v>261</v>
      </c>
      <c r="F256" s="1">
        <v>0</v>
      </c>
      <c r="G256" s="1">
        <v>262</v>
      </c>
      <c r="H256" s="1">
        <v>0</v>
      </c>
      <c r="I256" s="1">
        <v>0</v>
      </c>
      <c r="J256" s="1">
        <v>0</v>
      </c>
      <c r="K256">
        <f t="shared" si="3"/>
        <v>0</v>
      </c>
    </row>
    <row r="257" spans="1:11" x14ac:dyDescent="0.2">
      <c r="A257" t="s">
        <v>1</v>
      </c>
      <c r="B257" s="37">
        <v>42752</v>
      </c>
      <c r="C257" s="1">
        <v>0</v>
      </c>
      <c r="D257" s="1">
        <v>0</v>
      </c>
      <c r="E257" s="1">
        <v>261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>
        <f t="shared" si="3"/>
        <v>0</v>
      </c>
    </row>
    <row r="258" spans="1:11" x14ac:dyDescent="0.2">
      <c r="A258" t="s">
        <v>1</v>
      </c>
      <c r="B258" s="37">
        <v>42753</v>
      </c>
      <c r="C258" s="1">
        <v>16023</v>
      </c>
      <c r="D258" s="1">
        <v>4198026</v>
      </c>
      <c r="E258" s="1">
        <v>261</v>
      </c>
      <c r="F258" s="1">
        <v>0</v>
      </c>
      <c r="G258" s="1">
        <v>262</v>
      </c>
      <c r="H258" s="1">
        <v>0</v>
      </c>
      <c r="I258" s="1">
        <v>0</v>
      </c>
      <c r="J258" s="1">
        <v>0</v>
      </c>
      <c r="K258">
        <f t="shared" si="3"/>
        <v>0</v>
      </c>
    </row>
    <row r="259" spans="1:11" x14ac:dyDescent="0.2">
      <c r="A259" t="s">
        <v>1</v>
      </c>
      <c r="B259" s="37">
        <v>42754</v>
      </c>
      <c r="C259" s="1">
        <v>21218</v>
      </c>
      <c r="D259" s="1">
        <v>5643988</v>
      </c>
      <c r="E259" s="1">
        <v>261</v>
      </c>
      <c r="F259" s="1">
        <v>0</v>
      </c>
      <c r="G259" s="1">
        <v>266</v>
      </c>
      <c r="H259" s="1">
        <v>0</v>
      </c>
      <c r="I259" s="1">
        <v>0</v>
      </c>
      <c r="J259" s="1">
        <v>0</v>
      </c>
      <c r="K259">
        <f t="shared" si="3"/>
        <v>0</v>
      </c>
    </row>
    <row r="260" spans="1:11" x14ac:dyDescent="0.2">
      <c r="A260" t="s">
        <v>1</v>
      </c>
      <c r="B260" s="37">
        <v>42755</v>
      </c>
      <c r="C260" s="1">
        <v>0</v>
      </c>
      <c r="D260" s="1">
        <v>0</v>
      </c>
      <c r="E260" s="1">
        <v>261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>
        <f t="shared" ref="K260:K323" si="4">+E260/E259-1</f>
        <v>0</v>
      </c>
    </row>
    <row r="261" spans="1:11" x14ac:dyDescent="0.2">
      <c r="A261" t="s">
        <v>1</v>
      </c>
      <c r="B261" s="37">
        <v>42758</v>
      </c>
      <c r="C261" s="1">
        <v>59025</v>
      </c>
      <c r="D261" s="1">
        <v>15555525</v>
      </c>
      <c r="E261" s="1">
        <v>264</v>
      </c>
      <c r="F261" s="1">
        <v>264</v>
      </c>
      <c r="G261" s="1">
        <v>263.54000000000002</v>
      </c>
      <c r="H261" s="1">
        <v>264</v>
      </c>
      <c r="I261" s="1">
        <v>1.1499999999999999</v>
      </c>
      <c r="J261" s="1">
        <v>3</v>
      </c>
      <c r="K261">
        <f t="shared" si="4"/>
        <v>1.1494252873563315E-2</v>
      </c>
    </row>
    <row r="262" spans="1:11" x14ac:dyDescent="0.2">
      <c r="A262" t="s">
        <v>1</v>
      </c>
      <c r="B262" s="37">
        <v>42759</v>
      </c>
      <c r="C262" s="1">
        <v>0</v>
      </c>
      <c r="D262" s="1">
        <v>0</v>
      </c>
      <c r="E262" s="1">
        <v>264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>
        <f t="shared" si="4"/>
        <v>0</v>
      </c>
    </row>
    <row r="263" spans="1:11" x14ac:dyDescent="0.2">
      <c r="A263" t="s">
        <v>1</v>
      </c>
      <c r="B263" s="37">
        <v>42760</v>
      </c>
      <c r="C263" s="1">
        <v>8327</v>
      </c>
      <c r="D263" s="1">
        <v>2198328</v>
      </c>
      <c r="E263" s="1">
        <v>264</v>
      </c>
      <c r="F263" s="1">
        <v>0</v>
      </c>
      <c r="G263" s="1">
        <v>264</v>
      </c>
      <c r="H263" s="1">
        <v>0</v>
      </c>
      <c r="I263" s="1">
        <v>0</v>
      </c>
      <c r="J263" s="1">
        <v>0</v>
      </c>
      <c r="K263">
        <f t="shared" si="4"/>
        <v>0</v>
      </c>
    </row>
    <row r="264" spans="1:11" x14ac:dyDescent="0.2">
      <c r="A264" t="s">
        <v>1</v>
      </c>
      <c r="B264" s="37">
        <v>42761</v>
      </c>
      <c r="C264" s="1">
        <v>5807</v>
      </c>
      <c r="D264" s="1">
        <v>1515627</v>
      </c>
      <c r="E264" s="1">
        <v>264</v>
      </c>
      <c r="F264" s="1">
        <v>0</v>
      </c>
      <c r="G264" s="1">
        <v>261</v>
      </c>
      <c r="H264" s="1">
        <v>0</v>
      </c>
      <c r="I264" s="1">
        <v>0</v>
      </c>
      <c r="J264" s="1">
        <v>0</v>
      </c>
      <c r="K264">
        <f t="shared" si="4"/>
        <v>0</v>
      </c>
    </row>
    <row r="265" spans="1:11" x14ac:dyDescent="0.2">
      <c r="A265" t="s">
        <v>1</v>
      </c>
      <c r="B265" s="37">
        <v>42762</v>
      </c>
      <c r="C265" s="1">
        <v>0</v>
      </c>
      <c r="D265" s="1">
        <v>0</v>
      </c>
      <c r="E265" s="1">
        <v>264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>
        <f t="shared" si="4"/>
        <v>0</v>
      </c>
    </row>
    <row r="266" spans="1:11" x14ac:dyDescent="0.2">
      <c r="A266" t="s">
        <v>1</v>
      </c>
      <c r="B266" s="37">
        <v>42765</v>
      </c>
      <c r="C266" s="1">
        <v>25850</v>
      </c>
      <c r="D266" s="1">
        <v>6979500</v>
      </c>
      <c r="E266" s="1">
        <v>270</v>
      </c>
      <c r="F266" s="1">
        <v>270</v>
      </c>
      <c r="G266" s="1">
        <v>270</v>
      </c>
      <c r="H266" s="1">
        <v>270</v>
      </c>
      <c r="I266" s="1">
        <v>2.27</v>
      </c>
      <c r="J266" s="1">
        <v>6</v>
      </c>
      <c r="K266">
        <f t="shared" si="4"/>
        <v>2.2727272727272707E-2</v>
      </c>
    </row>
    <row r="267" spans="1:11" x14ac:dyDescent="0.2">
      <c r="A267" t="s">
        <v>1</v>
      </c>
      <c r="B267" s="37">
        <v>42766</v>
      </c>
      <c r="C267" s="1">
        <v>0</v>
      </c>
      <c r="D267" s="1">
        <v>0</v>
      </c>
      <c r="E267" s="1">
        <v>270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>
        <f t="shared" si="4"/>
        <v>0</v>
      </c>
    </row>
    <row r="268" spans="1:11" x14ac:dyDescent="0.2">
      <c r="A268" t="s">
        <v>1</v>
      </c>
      <c r="B268" s="37">
        <v>42767</v>
      </c>
      <c r="C268" s="1">
        <v>0</v>
      </c>
      <c r="D268" s="1">
        <v>0</v>
      </c>
      <c r="E268" s="1">
        <v>270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>
        <f t="shared" si="4"/>
        <v>0</v>
      </c>
    </row>
    <row r="269" spans="1:11" x14ac:dyDescent="0.2">
      <c r="A269" t="s">
        <v>1</v>
      </c>
      <c r="B269" s="37">
        <v>42768</v>
      </c>
      <c r="C269" s="1">
        <v>0</v>
      </c>
      <c r="D269" s="1">
        <v>0</v>
      </c>
      <c r="E269" s="1">
        <v>270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>
        <f t="shared" si="4"/>
        <v>0</v>
      </c>
    </row>
    <row r="270" spans="1:11" x14ac:dyDescent="0.2">
      <c r="A270" t="s">
        <v>1</v>
      </c>
      <c r="B270" s="37">
        <v>42769</v>
      </c>
      <c r="C270" s="1">
        <v>43000</v>
      </c>
      <c r="D270" s="1">
        <v>11309000</v>
      </c>
      <c r="E270" s="1">
        <v>263</v>
      </c>
      <c r="F270" s="1">
        <v>263</v>
      </c>
      <c r="G270" s="1">
        <v>263</v>
      </c>
      <c r="H270" s="1">
        <v>263</v>
      </c>
      <c r="I270" s="1">
        <v>-2.59</v>
      </c>
      <c r="J270" s="1">
        <v>-7</v>
      </c>
      <c r="K270">
        <f t="shared" si="4"/>
        <v>-2.5925925925925908E-2</v>
      </c>
    </row>
    <row r="271" spans="1:11" x14ac:dyDescent="0.2">
      <c r="A271" t="s">
        <v>1</v>
      </c>
      <c r="B271" s="37">
        <v>42772</v>
      </c>
      <c r="C271" s="1">
        <v>0</v>
      </c>
      <c r="D271" s="1">
        <v>0</v>
      </c>
      <c r="E271" s="1">
        <v>263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>
        <f t="shared" si="4"/>
        <v>0</v>
      </c>
    </row>
    <row r="272" spans="1:11" x14ac:dyDescent="0.2">
      <c r="A272" t="s">
        <v>1</v>
      </c>
      <c r="B272" s="37">
        <v>42773</v>
      </c>
      <c r="C272" s="1">
        <v>57000</v>
      </c>
      <c r="D272" s="1">
        <v>14991000</v>
      </c>
      <c r="E272" s="1">
        <v>263</v>
      </c>
      <c r="F272" s="1">
        <v>263</v>
      </c>
      <c r="G272" s="1">
        <v>263</v>
      </c>
      <c r="H272" s="1">
        <v>263</v>
      </c>
      <c r="I272" s="1">
        <v>0</v>
      </c>
      <c r="J272" s="1">
        <v>0</v>
      </c>
      <c r="K272">
        <f t="shared" si="4"/>
        <v>0</v>
      </c>
    </row>
    <row r="273" spans="1:11" x14ac:dyDescent="0.2">
      <c r="A273" t="s">
        <v>1</v>
      </c>
      <c r="B273" s="37">
        <v>42774</v>
      </c>
      <c r="C273" s="1">
        <v>0</v>
      </c>
      <c r="D273" s="1">
        <v>0</v>
      </c>
      <c r="E273" s="1">
        <v>263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>
        <f t="shared" si="4"/>
        <v>0</v>
      </c>
    </row>
    <row r="274" spans="1:11" x14ac:dyDescent="0.2">
      <c r="A274" t="s">
        <v>1</v>
      </c>
      <c r="B274" s="37">
        <v>42775</v>
      </c>
      <c r="C274" s="1">
        <v>0</v>
      </c>
      <c r="D274" s="1">
        <v>0</v>
      </c>
      <c r="E274" s="1">
        <v>263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>
        <f t="shared" si="4"/>
        <v>0</v>
      </c>
    </row>
    <row r="275" spans="1:11" x14ac:dyDescent="0.2">
      <c r="A275" t="s">
        <v>1</v>
      </c>
      <c r="B275" s="37">
        <v>42776</v>
      </c>
      <c r="C275" s="1">
        <v>0</v>
      </c>
      <c r="D275" s="1">
        <v>0</v>
      </c>
      <c r="E275" s="1">
        <v>263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>
        <f t="shared" si="4"/>
        <v>0</v>
      </c>
    </row>
    <row r="276" spans="1:11" x14ac:dyDescent="0.2">
      <c r="A276" t="s">
        <v>1</v>
      </c>
      <c r="B276" s="37">
        <v>42779</v>
      </c>
      <c r="C276" s="1">
        <v>0</v>
      </c>
      <c r="D276" s="1">
        <v>0</v>
      </c>
      <c r="E276" s="1">
        <v>263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>
        <f t="shared" si="4"/>
        <v>0</v>
      </c>
    </row>
    <row r="277" spans="1:11" x14ac:dyDescent="0.2">
      <c r="A277" t="s">
        <v>1</v>
      </c>
      <c r="B277" s="37">
        <v>42780</v>
      </c>
      <c r="C277" s="1">
        <v>0</v>
      </c>
      <c r="D277" s="1">
        <v>0</v>
      </c>
      <c r="E277" s="1">
        <v>263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>
        <f t="shared" si="4"/>
        <v>0</v>
      </c>
    </row>
    <row r="278" spans="1:11" x14ac:dyDescent="0.2">
      <c r="A278" t="s">
        <v>1</v>
      </c>
      <c r="B278" s="37">
        <v>42781</v>
      </c>
      <c r="C278" s="1">
        <v>22440</v>
      </c>
      <c r="D278" s="1">
        <v>5722200</v>
      </c>
      <c r="E278" s="1">
        <v>255</v>
      </c>
      <c r="F278" s="1">
        <v>255</v>
      </c>
      <c r="G278" s="1">
        <v>255</v>
      </c>
      <c r="H278" s="1">
        <v>255</v>
      </c>
      <c r="I278" s="1">
        <v>-3.04</v>
      </c>
      <c r="J278" s="1">
        <v>-8</v>
      </c>
      <c r="K278">
        <f t="shared" si="4"/>
        <v>-3.041825095057038E-2</v>
      </c>
    </row>
    <row r="279" spans="1:11" x14ac:dyDescent="0.2">
      <c r="A279" t="s">
        <v>1</v>
      </c>
      <c r="B279" s="37">
        <v>42782</v>
      </c>
      <c r="C279" s="1">
        <v>9456</v>
      </c>
      <c r="D279" s="1">
        <v>2392368</v>
      </c>
      <c r="E279" s="1">
        <v>255</v>
      </c>
      <c r="F279" s="1">
        <v>0</v>
      </c>
      <c r="G279" s="1">
        <v>253</v>
      </c>
      <c r="H279" s="1">
        <v>0</v>
      </c>
      <c r="I279" s="1">
        <v>0</v>
      </c>
      <c r="J279" s="1">
        <v>0</v>
      </c>
      <c r="K279">
        <f t="shared" si="4"/>
        <v>0</v>
      </c>
    </row>
    <row r="280" spans="1:11" x14ac:dyDescent="0.2">
      <c r="A280" t="s">
        <v>1</v>
      </c>
      <c r="B280" s="37">
        <v>42783</v>
      </c>
      <c r="C280" s="1">
        <v>4695</v>
      </c>
      <c r="D280" s="1">
        <v>1178445</v>
      </c>
      <c r="E280" s="1">
        <v>255</v>
      </c>
      <c r="F280" s="1">
        <v>0</v>
      </c>
      <c r="G280" s="1">
        <v>251</v>
      </c>
      <c r="H280" s="1">
        <v>0</v>
      </c>
      <c r="I280" s="1">
        <v>0</v>
      </c>
      <c r="J280" s="1">
        <v>0</v>
      </c>
      <c r="K280">
        <f t="shared" si="4"/>
        <v>0</v>
      </c>
    </row>
    <row r="281" spans="1:11" x14ac:dyDescent="0.2">
      <c r="A281" t="s">
        <v>1</v>
      </c>
      <c r="B281" s="37">
        <v>42786</v>
      </c>
      <c r="C281" s="1">
        <v>7444</v>
      </c>
      <c r="D281" s="1">
        <v>2076876</v>
      </c>
      <c r="E281" s="1">
        <v>255</v>
      </c>
      <c r="F281" s="1">
        <v>0</v>
      </c>
      <c r="G281" s="1">
        <v>279</v>
      </c>
      <c r="H281" s="1">
        <v>0</v>
      </c>
      <c r="I281" s="1">
        <v>0</v>
      </c>
      <c r="J281" s="1">
        <v>0</v>
      </c>
      <c r="K281">
        <f t="shared" si="4"/>
        <v>0</v>
      </c>
    </row>
    <row r="282" spans="1:11" x14ac:dyDescent="0.2">
      <c r="A282" t="s">
        <v>1</v>
      </c>
      <c r="B282" s="37">
        <v>42787</v>
      </c>
      <c r="C282" s="1">
        <v>0</v>
      </c>
      <c r="D282" s="1">
        <v>0</v>
      </c>
      <c r="E282" s="1">
        <v>255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>
        <f t="shared" si="4"/>
        <v>0</v>
      </c>
    </row>
    <row r="283" spans="1:11" x14ac:dyDescent="0.2">
      <c r="A283" t="s">
        <v>1</v>
      </c>
      <c r="B283" s="37">
        <v>42788</v>
      </c>
      <c r="C283" s="1">
        <v>400960</v>
      </c>
      <c r="D283" s="1">
        <v>119844800</v>
      </c>
      <c r="E283" s="1">
        <v>299</v>
      </c>
      <c r="F283" s="1">
        <v>299</v>
      </c>
      <c r="G283" s="1">
        <v>298.89</v>
      </c>
      <c r="H283" s="1">
        <v>299</v>
      </c>
      <c r="I283" s="1">
        <v>17.25</v>
      </c>
      <c r="J283" s="1">
        <v>44</v>
      </c>
      <c r="K283">
        <f t="shared" si="4"/>
        <v>0.17254901960784319</v>
      </c>
    </row>
    <row r="284" spans="1:11" x14ac:dyDescent="0.2">
      <c r="A284" t="s">
        <v>1</v>
      </c>
      <c r="B284" s="37">
        <v>42789</v>
      </c>
      <c r="C284" s="1">
        <v>0</v>
      </c>
      <c r="D284" s="1">
        <v>0</v>
      </c>
      <c r="E284" s="1">
        <v>299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>
        <f t="shared" si="4"/>
        <v>0</v>
      </c>
    </row>
    <row r="285" spans="1:11" x14ac:dyDescent="0.2">
      <c r="A285" t="s">
        <v>1</v>
      </c>
      <c r="B285" s="37">
        <v>42790</v>
      </c>
      <c r="C285" s="1">
        <v>0</v>
      </c>
      <c r="D285" s="1">
        <v>0</v>
      </c>
      <c r="E285" s="1">
        <v>299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>
        <f t="shared" si="4"/>
        <v>0</v>
      </c>
    </row>
    <row r="286" spans="1:11" x14ac:dyDescent="0.2">
      <c r="A286" t="s">
        <v>1</v>
      </c>
      <c r="B286" s="37">
        <v>42793</v>
      </c>
      <c r="C286" s="1">
        <v>0</v>
      </c>
      <c r="D286" s="1">
        <v>0</v>
      </c>
      <c r="E286" s="1">
        <v>299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>
        <f t="shared" si="4"/>
        <v>0</v>
      </c>
    </row>
    <row r="287" spans="1:11" x14ac:dyDescent="0.2">
      <c r="A287" t="s">
        <v>1</v>
      </c>
      <c r="B287" s="37">
        <v>42794</v>
      </c>
      <c r="C287" s="1">
        <v>4124</v>
      </c>
      <c r="D287" s="1">
        <v>1117604</v>
      </c>
      <c r="E287" s="1">
        <v>299</v>
      </c>
      <c r="F287" s="1">
        <v>0</v>
      </c>
      <c r="G287" s="1">
        <v>271</v>
      </c>
      <c r="H287" s="1">
        <v>0</v>
      </c>
      <c r="I287" s="1">
        <v>0</v>
      </c>
      <c r="J287" s="1">
        <v>0</v>
      </c>
      <c r="K287">
        <f t="shared" si="4"/>
        <v>0</v>
      </c>
    </row>
    <row r="288" spans="1:11" x14ac:dyDescent="0.2">
      <c r="A288" t="s">
        <v>1</v>
      </c>
      <c r="B288" s="37">
        <v>42795</v>
      </c>
      <c r="C288" s="1">
        <v>0</v>
      </c>
      <c r="D288" s="1">
        <v>0</v>
      </c>
      <c r="E288" s="1">
        <v>299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>
        <f t="shared" si="4"/>
        <v>0</v>
      </c>
    </row>
    <row r="289" spans="1:11" x14ac:dyDescent="0.2">
      <c r="A289" t="s">
        <v>1</v>
      </c>
      <c r="B289" s="37">
        <v>42796</v>
      </c>
      <c r="C289" s="1">
        <v>0</v>
      </c>
      <c r="D289" s="1">
        <v>0</v>
      </c>
      <c r="E289" s="1">
        <v>299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>
        <f t="shared" si="4"/>
        <v>0</v>
      </c>
    </row>
    <row r="290" spans="1:11" x14ac:dyDescent="0.2">
      <c r="A290" t="s">
        <v>1</v>
      </c>
      <c r="B290" s="37">
        <v>42797</v>
      </c>
      <c r="C290" s="1">
        <v>280</v>
      </c>
      <c r="D290" s="1">
        <v>75880</v>
      </c>
      <c r="E290" s="1">
        <v>299</v>
      </c>
      <c r="F290" s="1">
        <v>0</v>
      </c>
      <c r="G290" s="1">
        <v>271</v>
      </c>
      <c r="H290" s="1">
        <v>0</v>
      </c>
      <c r="I290" s="1">
        <v>0</v>
      </c>
      <c r="J290" s="1">
        <v>0</v>
      </c>
      <c r="K290">
        <f t="shared" si="4"/>
        <v>0</v>
      </c>
    </row>
    <row r="291" spans="1:11" x14ac:dyDescent="0.2">
      <c r="A291" t="s">
        <v>1</v>
      </c>
      <c r="B291" s="37">
        <v>42800</v>
      </c>
      <c r="C291" s="1">
        <v>100000</v>
      </c>
      <c r="D291" s="1">
        <v>27100000</v>
      </c>
      <c r="E291" s="1">
        <v>271</v>
      </c>
      <c r="F291" s="1">
        <v>271</v>
      </c>
      <c r="G291" s="1">
        <v>271</v>
      </c>
      <c r="H291" s="1">
        <v>271</v>
      </c>
      <c r="I291" s="1">
        <v>-9.36</v>
      </c>
      <c r="J291" s="1">
        <v>-28</v>
      </c>
      <c r="K291">
        <f t="shared" si="4"/>
        <v>-9.3645484949832825E-2</v>
      </c>
    </row>
    <row r="292" spans="1:11" x14ac:dyDescent="0.2">
      <c r="A292" t="s">
        <v>1</v>
      </c>
      <c r="B292" s="37">
        <v>42801</v>
      </c>
      <c r="C292" s="1">
        <v>0</v>
      </c>
      <c r="D292" s="1">
        <v>0</v>
      </c>
      <c r="E292" s="1">
        <v>271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>
        <f t="shared" si="4"/>
        <v>0</v>
      </c>
    </row>
    <row r="293" spans="1:11" x14ac:dyDescent="0.2">
      <c r="A293" t="s">
        <v>1</v>
      </c>
      <c r="B293" s="37">
        <v>42802</v>
      </c>
      <c r="C293" s="1">
        <v>0</v>
      </c>
      <c r="D293" s="1">
        <v>0</v>
      </c>
      <c r="E293" s="1">
        <v>271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>
        <f t="shared" si="4"/>
        <v>0</v>
      </c>
    </row>
    <row r="294" spans="1:11" x14ac:dyDescent="0.2">
      <c r="A294" t="s">
        <v>1</v>
      </c>
      <c r="B294" s="37">
        <v>42803</v>
      </c>
      <c r="C294" s="1">
        <v>3379</v>
      </c>
      <c r="D294" s="1">
        <v>881919</v>
      </c>
      <c r="E294" s="1">
        <v>271</v>
      </c>
      <c r="F294" s="1">
        <v>0</v>
      </c>
      <c r="G294" s="1">
        <v>261</v>
      </c>
      <c r="H294" s="1">
        <v>0</v>
      </c>
      <c r="I294" s="1">
        <v>0</v>
      </c>
      <c r="J294" s="1">
        <v>0</v>
      </c>
      <c r="K294">
        <f t="shared" si="4"/>
        <v>0</v>
      </c>
    </row>
    <row r="295" spans="1:11" x14ac:dyDescent="0.2">
      <c r="A295" t="s">
        <v>1</v>
      </c>
      <c r="B295" s="37">
        <v>42804</v>
      </c>
      <c r="C295" s="1">
        <v>87159</v>
      </c>
      <c r="D295" s="1">
        <v>22939030</v>
      </c>
      <c r="E295" s="1">
        <v>265</v>
      </c>
      <c r="F295" s="1">
        <v>265</v>
      </c>
      <c r="G295" s="1">
        <v>263.19</v>
      </c>
      <c r="H295" s="1">
        <v>260</v>
      </c>
      <c r="I295" s="1">
        <v>-2.21</v>
      </c>
      <c r="J295" s="1">
        <v>-6</v>
      </c>
      <c r="K295">
        <f t="shared" si="4"/>
        <v>-2.2140221402214055E-2</v>
      </c>
    </row>
    <row r="296" spans="1:11" x14ac:dyDescent="0.2">
      <c r="A296" t="s">
        <v>1</v>
      </c>
      <c r="B296" s="37">
        <v>42807</v>
      </c>
      <c r="C296" s="1">
        <v>0</v>
      </c>
      <c r="D296" s="1">
        <v>0</v>
      </c>
      <c r="E296" s="1">
        <v>265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>
        <f t="shared" si="4"/>
        <v>0</v>
      </c>
    </row>
    <row r="297" spans="1:11" x14ac:dyDescent="0.2">
      <c r="A297" t="s">
        <v>1</v>
      </c>
      <c r="B297" s="37">
        <v>42808</v>
      </c>
      <c r="C297" s="1">
        <v>0</v>
      </c>
      <c r="D297" s="1">
        <v>0</v>
      </c>
      <c r="E297" s="1">
        <v>265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>
        <f t="shared" si="4"/>
        <v>0</v>
      </c>
    </row>
    <row r="298" spans="1:11" x14ac:dyDescent="0.2">
      <c r="A298" t="s">
        <v>1</v>
      </c>
      <c r="B298" s="37">
        <v>42809</v>
      </c>
      <c r="C298" s="1">
        <v>0</v>
      </c>
      <c r="D298" s="1">
        <v>0</v>
      </c>
      <c r="E298" s="1">
        <v>265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>
        <f t="shared" si="4"/>
        <v>0</v>
      </c>
    </row>
    <row r="299" spans="1:11" x14ac:dyDescent="0.2">
      <c r="A299" t="s">
        <v>1</v>
      </c>
      <c r="B299" s="37">
        <v>42810</v>
      </c>
      <c r="C299" s="1">
        <v>0</v>
      </c>
      <c r="D299" s="1">
        <v>0</v>
      </c>
      <c r="E299" s="1">
        <v>265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>
        <f t="shared" si="4"/>
        <v>0</v>
      </c>
    </row>
    <row r="300" spans="1:11" x14ac:dyDescent="0.2">
      <c r="A300" t="s">
        <v>1</v>
      </c>
      <c r="B300" s="37">
        <v>42811</v>
      </c>
      <c r="C300" s="1">
        <v>0</v>
      </c>
      <c r="D300" s="1">
        <v>0</v>
      </c>
      <c r="E300" s="1">
        <v>265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>
        <f t="shared" si="4"/>
        <v>0</v>
      </c>
    </row>
    <row r="301" spans="1:11" x14ac:dyDescent="0.2">
      <c r="A301" t="s">
        <v>1</v>
      </c>
      <c r="B301" s="37">
        <v>42815</v>
      </c>
      <c r="C301" s="1">
        <v>37540</v>
      </c>
      <c r="D301" s="1">
        <v>9797940</v>
      </c>
      <c r="E301" s="1">
        <v>265</v>
      </c>
      <c r="F301" s="1">
        <v>0</v>
      </c>
      <c r="G301" s="1">
        <v>261</v>
      </c>
      <c r="H301" s="1">
        <v>0</v>
      </c>
      <c r="I301" s="1">
        <v>0</v>
      </c>
      <c r="J301" s="1">
        <v>0</v>
      </c>
      <c r="K301">
        <f t="shared" si="4"/>
        <v>0</v>
      </c>
    </row>
    <row r="302" spans="1:11" x14ac:dyDescent="0.2">
      <c r="A302" t="s">
        <v>1</v>
      </c>
      <c r="B302" s="37">
        <v>42816</v>
      </c>
      <c r="C302" s="1">
        <v>220000</v>
      </c>
      <c r="D302" s="1">
        <v>57372657</v>
      </c>
      <c r="E302" s="1">
        <v>261</v>
      </c>
      <c r="F302" s="1">
        <v>261</v>
      </c>
      <c r="G302" s="1">
        <v>260.77999999999997</v>
      </c>
      <c r="H302" s="1">
        <v>261</v>
      </c>
      <c r="I302" s="1">
        <v>-1.51</v>
      </c>
      <c r="J302" s="1">
        <v>-4</v>
      </c>
      <c r="K302">
        <f t="shared" si="4"/>
        <v>-1.5094339622641506E-2</v>
      </c>
    </row>
    <row r="303" spans="1:11" x14ac:dyDescent="0.2">
      <c r="A303" t="s">
        <v>1</v>
      </c>
      <c r="B303" s="37">
        <v>42817</v>
      </c>
      <c r="C303" s="1">
        <v>0</v>
      </c>
      <c r="D303" s="1">
        <v>0</v>
      </c>
      <c r="E303" s="1">
        <v>261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>
        <f t="shared" si="4"/>
        <v>0</v>
      </c>
    </row>
    <row r="304" spans="1:11" x14ac:dyDescent="0.2">
      <c r="A304" t="s">
        <v>1</v>
      </c>
      <c r="B304" s="37">
        <v>42818</v>
      </c>
      <c r="C304" s="1">
        <v>12196</v>
      </c>
      <c r="D304" s="1">
        <v>3122176</v>
      </c>
      <c r="E304" s="1">
        <v>261</v>
      </c>
      <c r="F304" s="1">
        <v>0</v>
      </c>
      <c r="G304" s="1">
        <v>256</v>
      </c>
      <c r="H304" s="1">
        <v>0</v>
      </c>
      <c r="I304" s="1">
        <v>0</v>
      </c>
      <c r="J304" s="1">
        <v>0</v>
      </c>
      <c r="K304">
        <f t="shared" si="4"/>
        <v>0</v>
      </c>
    </row>
    <row r="305" spans="1:11" x14ac:dyDescent="0.2">
      <c r="A305" t="s">
        <v>1</v>
      </c>
      <c r="B305" s="37">
        <v>42821</v>
      </c>
      <c r="C305" s="1">
        <v>0</v>
      </c>
      <c r="D305" s="1">
        <v>0</v>
      </c>
      <c r="E305" s="1">
        <v>261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>
        <f t="shared" si="4"/>
        <v>0</v>
      </c>
    </row>
    <row r="306" spans="1:11" x14ac:dyDescent="0.2">
      <c r="A306" t="s">
        <v>1</v>
      </c>
      <c r="B306" s="37">
        <v>42822</v>
      </c>
      <c r="C306" s="1">
        <v>0</v>
      </c>
      <c r="D306" s="1">
        <v>0</v>
      </c>
      <c r="E306" s="1">
        <v>261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>
        <f t="shared" si="4"/>
        <v>0</v>
      </c>
    </row>
    <row r="307" spans="1:11" x14ac:dyDescent="0.2">
      <c r="A307" t="s">
        <v>1</v>
      </c>
      <c r="B307" s="37">
        <v>42823</v>
      </c>
      <c r="C307" s="1">
        <v>484326</v>
      </c>
      <c r="D307" s="1">
        <v>127380743</v>
      </c>
      <c r="E307" s="1">
        <v>255</v>
      </c>
      <c r="F307" s="1">
        <v>266</v>
      </c>
      <c r="G307" s="1">
        <v>263.01</v>
      </c>
      <c r="H307" s="1">
        <v>255</v>
      </c>
      <c r="I307" s="1">
        <v>-2.2999999999999998</v>
      </c>
      <c r="J307" s="1">
        <v>-6</v>
      </c>
      <c r="K307">
        <f t="shared" si="4"/>
        <v>-2.2988505747126409E-2</v>
      </c>
    </row>
    <row r="308" spans="1:11" x14ac:dyDescent="0.2">
      <c r="A308" t="s">
        <v>1</v>
      </c>
      <c r="B308" s="37">
        <v>42824</v>
      </c>
      <c r="C308" s="1">
        <v>0</v>
      </c>
      <c r="D308" s="1">
        <v>0</v>
      </c>
      <c r="E308" s="1">
        <v>255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>
        <f t="shared" si="4"/>
        <v>0</v>
      </c>
    </row>
    <row r="309" spans="1:11" x14ac:dyDescent="0.2">
      <c r="A309" t="s">
        <v>1</v>
      </c>
      <c r="B309" s="37">
        <v>42825</v>
      </c>
      <c r="C309" s="1">
        <v>0</v>
      </c>
      <c r="D309" s="1">
        <v>0</v>
      </c>
      <c r="E309" s="1">
        <v>255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>
        <f t="shared" si="4"/>
        <v>0</v>
      </c>
    </row>
    <row r="310" spans="1:11" x14ac:dyDescent="0.2">
      <c r="A310" t="s">
        <v>1</v>
      </c>
      <c r="B310" s="37">
        <v>42828</v>
      </c>
      <c r="C310" s="1">
        <v>2975</v>
      </c>
      <c r="D310" s="1">
        <v>776475</v>
      </c>
      <c r="E310" s="1">
        <v>255</v>
      </c>
      <c r="F310" s="1">
        <v>0</v>
      </c>
      <c r="G310" s="1">
        <v>261</v>
      </c>
      <c r="H310" s="1">
        <v>0</v>
      </c>
      <c r="I310" s="1">
        <v>0</v>
      </c>
      <c r="J310" s="1">
        <v>0</v>
      </c>
      <c r="K310">
        <f t="shared" si="4"/>
        <v>0</v>
      </c>
    </row>
    <row r="311" spans="1:11" x14ac:dyDescent="0.2">
      <c r="A311" t="s">
        <v>1</v>
      </c>
      <c r="B311" s="37">
        <v>42829</v>
      </c>
      <c r="C311" s="1">
        <v>0</v>
      </c>
      <c r="D311" s="1">
        <v>0</v>
      </c>
      <c r="E311" s="1">
        <v>255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>
        <f t="shared" si="4"/>
        <v>0</v>
      </c>
    </row>
    <row r="312" spans="1:11" x14ac:dyDescent="0.2">
      <c r="A312" t="s">
        <v>1</v>
      </c>
      <c r="B312" s="37">
        <v>42830</v>
      </c>
      <c r="C312" s="1">
        <v>0</v>
      </c>
      <c r="D312" s="1">
        <v>0</v>
      </c>
      <c r="E312" s="1">
        <v>255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>
        <f t="shared" si="4"/>
        <v>0</v>
      </c>
    </row>
    <row r="313" spans="1:11" x14ac:dyDescent="0.2">
      <c r="A313" t="s">
        <v>1</v>
      </c>
      <c r="B313" s="37">
        <v>42831</v>
      </c>
      <c r="C313" s="1">
        <v>48194</v>
      </c>
      <c r="D313" s="1">
        <v>13006535</v>
      </c>
      <c r="E313" s="1">
        <v>270</v>
      </c>
      <c r="F313" s="1">
        <v>270</v>
      </c>
      <c r="G313" s="1">
        <v>269.88</v>
      </c>
      <c r="H313" s="1">
        <v>270</v>
      </c>
      <c r="I313" s="1">
        <v>5.88</v>
      </c>
      <c r="J313" s="1">
        <v>15</v>
      </c>
      <c r="K313">
        <f t="shared" si="4"/>
        <v>5.8823529411764719E-2</v>
      </c>
    </row>
    <row r="314" spans="1:11" x14ac:dyDescent="0.2">
      <c r="A314" t="s">
        <v>1</v>
      </c>
      <c r="B314" s="37">
        <v>42832</v>
      </c>
      <c r="C314" s="1">
        <v>479992</v>
      </c>
      <c r="D314" s="1">
        <v>129597840</v>
      </c>
      <c r="E314" s="1">
        <v>270</v>
      </c>
      <c r="F314" s="1">
        <v>270</v>
      </c>
      <c r="G314" s="1">
        <v>270</v>
      </c>
      <c r="H314" s="1">
        <v>270</v>
      </c>
      <c r="I314" s="1">
        <v>0</v>
      </c>
      <c r="J314" s="1">
        <v>0</v>
      </c>
      <c r="K314">
        <f t="shared" si="4"/>
        <v>0</v>
      </c>
    </row>
    <row r="315" spans="1:11" x14ac:dyDescent="0.2">
      <c r="A315" t="s">
        <v>1</v>
      </c>
      <c r="B315" s="37">
        <v>42835</v>
      </c>
      <c r="C315" s="1">
        <v>0</v>
      </c>
      <c r="D315" s="1">
        <v>0</v>
      </c>
      <c r="E315" s="1">
        <v>270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>
        <f t="shared" si="4"/>
        <v>0</v>
      </c>
    </row>
    <row r="316" spans="1:11" x14ac:dyDescent="0.2">
      <c r="A316" t="s">
        <v>1</v>
      </c>
      <c r="B316" s="37">
        <v>42836</v>
      </c>
      <c r="C316" s="1">
        <v>0</v>
      </c>
      <c r="D316" s="1">
        <v>0</v>
      </c>
      <c r="E316" s="1">
        <v>270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>
        <f t="shared" si="4"/>
        <v>0</v>
      </c>
    </row>
    <row r="317" spans="1:11" x14ac:dyDescent="0.2">
      <c r="A317" t="s">
        <v>1</v>
      </c>
      <c r="B317" s="37">
        <v>42837</v>
      </c>
      <c r="C317" s="1">
        <v>0</v>
      </c>
      <c r="D317" s="1">
        <v>0</v>
      </c>
      <c r="E317" s="1">
        <v>270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>
        <f t="shared" si="4"/>
        <v>0</v>
      </c>
    </row>
    <row r="318" spans="1:11" x14ac:dyDescent="0.2">
      <c r="A318" t="s">
        <v>1</v>
      </c>
      <c r="B318" s="37">
        <v>42842</v>
      </c>
      <c r="C318" s="1">
        <v>0</v>
      </c>
      <c r="D318" s="1">
        <v>0</v>
      </c>
      <c r="E318" s="1">
        <v>270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>
        <f t="shared" si="4"/>
        <v>0</v>
      </c>
    </row>
    <row r="319" spans="1:11" x14ac:dyDescent="0.2">
      <c r="A319" t="s">
        <v>1</v>
      </c>
      <c r="B319" s="37">
        <v>42843</v>
      </c>
      <c r="C319" s="1">
        <v>0</v>
      </c>
      <c r="D319" s="1">
        <v>0</v>
      </c>
      <c r="E319" s="1">
        <v>270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>
        <f t="shared" si="4"/>
        <v>0</v>
      </c>
    </row>
    <row r="320" spans="1:11" x14ac:dyDescent="0.2">
      <c r="A320" t="s">
        <v>1</v>
      </c>
      <c r="B320" s="37">
        <v>42844</v>
      </c>
      <c r="C320" s="1">
        <v>0</v>
      </c>
      <c r="D320" s="1">
        <v>0</v>
      </c>
      <c r="E320" s="1">
        <v>270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>
        <f t="shared" si="4"/>
        <v>0</v>
      </c>
    </row>
    <row r="321" spans="1:11" x14ac:dyDescent="0.2">
      <c r="A321" t="s">
        <v>1</v>
      </c>
      <c r="B321" s="37">
        <v>42845</v>
      </c>
      <c r="C321" s="1">
        <v>0</v>
      </c>
      <c r="D321" s="1">
        <v>0</v>
      </c>
      <c r="E321" s="1">
        <v>270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>
        <f t="shared" si="4"/>
        <v>0</v>
      </c>
    </row>
    <row r="322" spans="1:11" x14ac:dyDescent="0.2">
      <c r="A322" t="s">
        <v>1</v>
      </c>
      <c r="B322" s="37">
        <v>42846</v>
      </c>
      <c r="C322" s="1">
        <v>0</v>
      </c>
      <c r="D322" s="1">
        <v>0</v>
      </c>
      <c r="E322" s="1">
        <v>270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>
        <f t="shared" si="4"/>
        <v>0</v>
      </c>
    </row>
    <row r="323" spans="1:11" x14ac:dyDescent="0.2">
      <c r="A323" t="s">
        <v>1</v>
      </c>
      <c r="B323" s="37">
        <v>42849</v>
      </c>
      <c r="C323" s="1">
        <v>0</v>
      </c>
      <c r="D323" s="1">
        <v>0</v>
      </c>
      <c r="E323" s="1">
        <v>270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>
        <f t="shared" si="4"/>
        <v>0</v>
      </c>
    </row>
    <row r="324" spans="1:11" x14ac:dyDescent="0.2">
      <c r="A324" t="s">
        <v>1</v>
      </c>
      <c r="B324" s="37">
        <v>42850</v>
      </c>
      <c r="C324" s="1">
        <v>10543</v>
      </c>
      <c r="D324" s="1">
        <v>2814561</v>
      </c>
      <c r="E324" s="1">
        <v>270</v>
      </c>
      <c r="F324" s="1">
        <v>0</v>
      </c>
      <c r="G324" s="1">
        <v>266.95999999999998</v>
      </c>
      <c r="H324" s="1">
        <v>0</v>
      </c>
      <c r="I324" s="1">
        <v>0</v>
      </c>
      <c r="J324" s="1">
        <v>0</v>
      </c>
      <c r="K324">
        <f t="shared" ref="K324:K387" si="5">+E324/E323-1</f>
        <v>0</v>
      </c>
    </row>
    <row r="325" spans="1:11" x14ac:dyDescent="0.2">
      <c r="A325" t="s">
        <v>1</v>
      </c>
      <c r="B325" s="37">
        <v>42851</v>
      </c>
      <c r="C325" s="1">
        <v>7423</v>
      </c>
      <c r="D325" s="1">
        <v>2026479</v>
      </c>
      <c r="E325" s="1">
        <v>270</v>
      </c>
      <c r="F325" s="1">
        <v>0</v>
      </c>
      <c r="G325" s="1">
        <v>273</v>
      </c>
      <c r="H325" s="1">
        <v>0</v>
      </c>
      <c r="I325" s="1">
        <v>0</v>
      </c>
      <c r="J325" s="1">
        <v>0</v>
      </c>
      <c r="K325">
        <f t="shared" si="5"/>
        <v>0</v>
      </c>
    </row>
    <row r="326" spans="1:11" x14ac:dyDescent="0.2">
      <c r="A326" t="s">
        <v>1</v>
      </c>
      <c r="B326" s="37">
        <v>42852</v>
      </c>
      <c r="C326" s="1">
        <v>40974</v>
      </c>
      <c r="D326" s="1">
        <v>10899084</v>
      </c>
      <c r="E326" s="1">
        <v>270</v>
      </c>
      <c r="F326" s="1">
        <v>0</v>
      </c>
      <c r="G326" s="1">
        <v>266</v>
      </c>
      <c r="H326" s="1">
        <v>0</v>
      </c>
      <c r="I326" s="1">
        <v>0</v>
      </c>
      <c r="J326" s="1">
        <v>0</v>
      </c>
      <c r="K326">
        <f t="shared" si="5"/>
        <v>0</v>
      </c>
    </row>
    <row r="327" spans="1:11" x14ac:dyDescent="0.2">
      <c r="A327" t="s">
        <v>1</v>
      </c>
      <c r="B327" s="37">
        <v>42853</v>
      </c>
      <c r="C327" s="1">
        <v>65013</v>
      </c>
      <c r="D327" s="1">
        <v>17293458</v>
      </c>
      <c r="E327" s="1">
        <v>266</v>
      </c>
      <c r="F327" s="1">
        <v>266</v>
      </c>
      <c r="G327" s="1">
        <v>266</v>
      </c>
      <c r="H327" s="1">
        <v>266</v>
      </c>
      <c r="I327" s="1">
        <v>-1.48</v>
      </c>
      <c r="J327" s="1">
        <v>-4</v>
      </c>
      <c r="K327">
        <f t="shared" si="5"/>
        <v>-1.4814814814814836E-2</v>
      </c>
    </row>
    <row r="328" spans="1:11" x14ac:dyDescent="0.2">
      <c r="A328" t="s">
        <v>1</v>
      </c>
      <c r="B328" s="37">
        <v>42857</v>
      </c>
      <c r="C328" s="1">
        <v>0</v>
      </c>
      <c r="D328" s="1">
        <v>0</v>
      </c>
      <c r="E328" s="1">
        <v>266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>
        <f t="shared" si="5"/>
        <v>0</v>
      </c>
    </row>
    <row r="329" spans="1:11" x14ac:dyDescent="0.2">
      <c r="A329" t="s">
        <v>1</v>
      </c>
      <c r="B329" s="37">
        <v>42858</v>
      </c>
      <c r="C329" s="1">
        <v>840</v>
      </c>
      <c r="D329" s="1">
        <v>224280</v>
      </c>
      <c r="E329" s="1">
        <v>266</v>
      </c>
      <c r="F329" s="1">
        <v>0</v>
      </c>
      <c r="G329" s="1">
        <v>267</v>
      </c>
      <c r="H329" s="1">
        <v>0</v>
      </c>
      <c r="I329" s="1">
        <v>0</v>
      </c>
      <c r="J329" s="1">
        <v>0</v>
      </c>
      <c r="K329">
        <f t="shared" si="5"/>
        <v>0</v>
      </c>
    </row>
    <row r="330" spans="1:11" x14ac:dyDescent="0.2">
      <c r="A330" t="s">
        <v>1</v>
      </c>
      <c r="B330" s="37">
        <v>42859</v>
      </c>
      <c r="C330" s="1">
        <v>0</v>
      </c>
      <c r="D330" s="1">
        <v>0</v>
      </c>
      <c r="E330" s="1">
        <v>266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>
        <f t="shared" si="5"/>
        <v>0</v>
      </c>
    </row>
    <row r="331" spans="1:11" x14ac:dyDescent="0.2">
      <c r="A331" t="s">
        <v>1</v>
      </c>
      <c r="B331" s="37">
        <v>42860</v>
      </c>
      <c r="C331" s="1">
        <v>0</v>
      </c>
      <c r="D331" s="1">
        <v>0</v>
      </c>
      <c r="E331" s="1">
        <v>266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>
        <f t="shared" si="5"/>
        <v>0</v>
      </c>
    </row>
    <row r="332" spans="1:11" x14ac:dyDescent="0.2">
      <c r="A332" t="s">
        <v>1</v>
      </c>
      <c r="B332" s="37">
        <v>42863</v>
      </c>
      <c r="C332" s="1">
        <v>21445</v>
      </c>
      <c r="D332" s="1">
        <v>5725815</v>
      </c>
      <c r="E332" s="1">
        <v>266</v>
      </c>
      <c r="F332" s="1">
        <v>0</v>
      </c>
      <c r="G332" s="1">
        <v>267</v>
      </c>
      <c r="H332" s="1">
        <v>0</v>
      </c>
      <c r="I332" s="1">
        <v>0</v>
      </c>
      <c r="J332" s="1">
        <v>0</v>
      </c>
      <c r="K332">
        <f t="shared" si="5"/>
        <v>0</v>
      </c>
    </row>
    <row r="333" spans="1:11" x14ac:dyDescent="0.2">
      <c r="A333" t="s">
        <v>1</v>
      </c>
      <c r="B333" s="37">
        <v>42864</v>
      </c>
      <c r="C333" s="1">
        <v>0</v>
      </c>
      <c r="D333" s="1">
        <v>0</v>
      </c>
      <c r="E333" s="1">
        <v>266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>
        <f t="shared" si="5"/>
        <v>0</v>
      </c>
    </row>
    <row r="334" spans="1:11" x14ac:dyDescent="0.2">
      <c r="A334" t="s">
        <v>1</v>
      </c>
      <c r="B334" s="37">
        <v>42865</v>
      </c>
      <c r="C334" s="1">
        <v>8648</v>
      </c>
      <c r="D334" s="1">
        <v>2300368</v>
      </c>
      <c r="E334" s="1">
        <v>266</v>
      </c>
      <c r="F334" s="1">
        <v>0</v>
      </c>
      <c r="G334" s="1">
        <v>266</v>
      </c>
      <c r="H334" s="1">
        <v>0</v>
      </c>
      <c r="I334" s="1">
        <v>0</v>
      </c>
      <c r="J334" s="1">
        <v>0</v>
      </c>
      <c r="K334">
        <f t="shared" si="5"/>
        <v>0</v>
      </c>
    </row>
    <row r="335" spans="1:11" x14ac:dyDescent="0.2">
      <c r="A335" t="s">
        <v>1</v>
      </c>
      <c r="B335" s="37">
        <v>42866</v>
      </c>
      <c r="C335" s="1">
        <v>0</v>
      </c>
      <c r="D335" s="1">
        <v>0</v>
      </c>
      <c r="E335" s="1">
        <v>266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>
        <f t="shared" si="5"/>
        <v>0</v>
      </c>
    </row>
    <row r="336" spans="1:11" x14ac:dyDescent="0.2">
      <c r="A336" t="s">
        <v>1</v>
      </c>
      <c r="B336" s="37">
        <v>42867</v>
      </c>
      <c r="C336" s="1">
        <v>16897</v>
      </c>
      <c r="D336" s="1">
        <v>4536249</v>
      </c>
      <c r="E336" s="1">
        <v>266</v>
      </c>
      <c r="F336" s="1">
        <v>0</v>
      </c>
      <c r="G336" s="1">
        <v>268.45999999999998</v>
      </c>
      <c r="H336" s="1">
        <v>0</v>
      </c>
      <c r="I336" s="1">
        <v>0</v>
      </c>
      <c r="J336" s="1">
        <v>0</v>
      </c>
      <c r="K336">
        <f t="shared" si="5"/>
        <v>0</v>
      </c>
    </row>
    <row r="337" spans="1:11" x14ac:dyDescent="0.2">
      <c r="A337" t="s">
        <v>1</v>
      </c>
      <c r="B337" s="37">
        <v>42870</v>
      </c>
      <c r="C337" s="1">
        <v>0</v>
      </c>
      <c r="D337" s="1">
        <v>0</v>
      </c>
      <c r="E337" s="1">
        <v>266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>
        <f t="shared" si="5"/>
        <v>0</v>
      </c>
    </row>
    <row r="338" spans="1:11" x14ac:dyDescent="0.2">
      <c r="A338" t="s">
        <v>1</v>
      </c>
      <c r="B338" s="37">
        <v>42871</v>
      </c>
      <c r="C338" s="1">
        <v>521126</v>
      </c>
      <c r="D338" s="1">
        <v>138136203</v>
      </c>
      <c r="E338" s="1">
        <v>266</v>
      </c>
      <c r="F338" s="1">
        <v>266</v>
      </c>
      <c r="G338" s="1">
        <v>265.07</v>
      </c>
      <c r="H338" s="1">
        <v>265</v>
      </c>
      <c r="I338" s="1">
        <v>0</v>
      </c>
      <c r="J338" s="1">
        <v>0</v>
      </c>
      <c r="K338">
        <f t="shared" si="5"/>
        <v>0</v>
      </c>
    </row>
    <row r="339" spans="1:11" x14ac:dyDescent="0.2">
      <c r="A339" t="s">
        <v>1</v>
      </c>
      <c r="B339" s="37">
        <v>42872</v>
      </c>
      <c r="C339" s="1">
        <v>44354</v>
      </c>
      <c r="D339" s="1">
        <v>11798164</v>
      </c>
      <c r="E339" s="1">
        <v>266</v>
      </c>
      <c r="F339" s="1">
        <v>266</v>
      </c>
      <c r="G339" s="1">
        <v>266</v>
      </c>
      <c r="H339" s="1">
        <v>266</v>
      </c>
      <c r="I339" s="1">
        <v>0</v>
      </c>
      <c r="J339" s="1">
        <v>0</v>
      </c>
      <c r="K339">
        <f t="shared" si="5"/>
        <v>0</v>
      </c>
    </row>
    <row r="340" spans="1:11" x14ac:dyDescent="0.2">
      <c r="A340" t="s">
        <v>1</v>
      </c>
      <c r="B340" s="37">
        <v>42873</v>
      </c>
      <c r="C340" s="1">
        <v>0</v>
      </c>
      <c r="D340" s="1">
        <v>0</v>
      </c>
      <c r="E340" s="1">
        <v>266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>
        <f t="shared" si="5"/>
        <v>0</v>
      </c>
    </row>
    <row r="341" spans="1:11" x14ac:dyDescent="0.2">
      <c r="A341" t="s">
        <v>1</v>
      </c>
      <c r="B341" s="37">
        <v>42874</v>
      </c>
      <c r="C341" s="1">
        <v>0</v>
      </c>
      <c r="D341" s="1">
        <v>0</v>
      </c>
      <c r="E341" s="1">
        <v>266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>
        <f t="shared" si="5"/>
        <v>0</v>
      </c>
    </row>
    <row r="342" spans="1:11" x14ac:dyDescent="0.2">
      <c r="A342" t="s">
        <v>1</v>
      </c>
      <c r="B342" s="37">
        <v>42877</v>
      </c>
      <c r="C342" s="1">
        <v>0</v>
      </c>
      <c r="D342" s="1">
        <v>0</v>
      </c>
      <c r="E342" s="1">
        <v>266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>
        <f t="shared" si="5"/>
        <v>0</v>
      </c>
    </row>
    <row r="343" spans="1:11" x14ac:dyDescent="0.2">
      <c r="A343" t="s">
        <v>1</v>
      </c>
      <c r="B343" s="37">
        <v>42878</v>
      </c>
      <c r="C343" s="1">
        <v>17525</v>
      </c>
      <c r="D343" s="1">
        <v>4735200</v>
      </c>
      <c r="E343" s="1">
        <v>266</v>
      </c>
      <c r="F343" s="1">
        <v>0</v>
      </c>
      <c r="G343" s="1">
        <v>270.2</v>
      </c>
      <c r="H343" s="1">
        <v>0</v>
      </c>
      <c r="I343" s="1">
        <v>0</v>
      </c>
      <c r="J343" s="1">
        <v>0</v>
      </c>
      <c r="K343">
        <f t="shared" si="5"/>
        <v>0</v>
      </c>
    </row>
    <row r="344" spans="1:11" x14ac:dyDescent="0.2">
      <c r="A344" t="s">
        <v>1</v>
      </c>
      <c r="B344" s="37">
        <v>42879</v>
      </c>
      <c r="C344" s="1">
        <v>0</v>
      </c>
      <c r="D344" s="1">
        <v>0</v>
      </c>
      <c r="E344" s="1">
        <v>266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>
        <f t="shared" si="5"/>
        <v>0</v>
      </c>
    </row>
    <row r="345" spans="1:11" x14ac:dyDescent="0.2">
      <c r="A345" t="s">
        <v>1</v>
      </c>
      <c r="B345" s="37">
        <v>42880</v>
      </c>
      <c r="C345" s="1">
        <v>10652</v>
      </c>
      <c r="D345" s="1">
        <v>2854736</v>
      </c>
      <c r="E345" s="1">
        <v>266</v>
      </c>
      <c r="F345" s="1">
        <v>0</v>
      </c>
      <c r="G345" s="1">
        <v>268</v>
      </c>
      <c r="H345" s="1">
        <v>0</v>
      </c>
      <c r="I345" s="1">
        <v>0</v>
      </c>
      <c r="J345" s="1">
        <v>0</v>
      </c>
      <c r="K345">
        <f t="shared" si="5"/>
        <v>0</v>
      </c>
    </row>
    <row r="346" spans="1:11" x14ac:dyDescent="0.2">
      <c r="A346" t="s">
        <v>1</v>
      </c>
      <c r="B346" s="37">
        <v>42881</v>
      </c>
      <c r="C346" s="1">
        <v>0</v>
      </c>
      <c r="D346" s="1">
        <v>0</v>
      </c>
      <c r="E346" s="1">
        <v>266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>
        <f t="shared" si="5"/>
        <v>0</v>
      </c>
    </row>
    <row r="347" spans="1:11" x14ac:dyDescent="0.2">
      <c r="A347" t="s">
        <v>1</v>
      </c>
      <c r="B347" s="37">
        <v>42885</v>
      </c>
      <c r="C347" s="1">
        <v>46757</v>
      </c>
      <c r="D347" s="1">
        <v>12488910</v>
      </c>
      <c r="E347" s="1">
        <v>266</v>
      </c>
      <c r="F347" s="1">
        <v>0</v>
      </c>
      <c r="G347" s="1">
        <v>267.10000000000002</v>
      </c>
      <c r="H347" s="1">
        <v>0</v>
      </c>
      <c r="I347" s="1">
        <v>0</v>
      </c>
      <c r="J347" s="1">
        <v>0</v>
      </c>
      <c r="K347">
        <f t="shared" si="5"/>
        <v>0</v>
      </c>
    </row>
    <row r="348" spans="1:11" x14ac:dyDescent="0.2">
      <c r="A348" t="s">
        <v>1</v>
      </c>
      <c r="B348" s="37">
        <v>42886</v>
      </c>
      <c r="C348" s="1">
        <v>17269</v>
      </c>
      <c r="D348" s="1">
        <v>4610823</v>
      </c>
      <c r="E348" s="1">
        <v>266</v>
      </c>
      <c r="F348" s="1">
        <v>0</v>
      </c>
      <c r="G348" s="1">
        <v>267</v>
      </c>
      <c r="H348" s="1">
        <v>0</v>
      </c>
      <c r="I348" s="1">
        <v>0</v>
      </c>
      <c r="J348" s="1">
        <v>0</v>
      </c>
      <c r="K348">
        <f t="shared" si="5"/>
        <v>0</v>
      </c>
    </row>
    <row r="349" spans="1:11" x14ac:dyDescent="0.2">
      <c r="A349" t="s">
        <v>1</v>
      </c>
      <c r="B349" s="37">
        <v>42887</v>
      </c>
      <c r="C349" s="1">
        <v>15780</v>
      </c>
      <c r="D349" s="1">
        <v>4193440</v>
      </c>
      <c r="E349" s="1">
        <v>266</v>
      </c>
      <c r="F349" s="1">
        <v>0</v>
      </c>
      <c r="G349" s="1">
        <v>265.74</v>
      </c>
      <c r="H349" s="1">
        <v>0</v>
      </c>
      <c r="I349" s="1">
        <v>0</v>
      </c>
      <c r="J349" s="1">
        <v>0</v>
      </c>
      <c r="K349">
        <f t="shared" si="5"/>
        <v>0</v>
      </c>
    </row>
    <row r="350" spans="1:11" x14ac:dyDescent="0.2">
      <c r="A350" t="s">
        <v>1</v>
      </c>
      <c r="B350" s="37">
        <v>42888</v>
      </c>
      <c r="C350" s="1">
        <v>0</v>
      </c>
      <c r="D350" s="1">
        <v>0</v>
      </c>
      <c r="E350" s="1">
        <v>266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>
        <f t="shared" si="5"/>
        <v>0</v>
      </c>
    </row>
    <row r="351" spans="1:11" x14ac:dyDescent="0.2">
      <c r="A351" t="s">
        <v>1</v>
      </c>
      <c r="B351" s="37">
        <v>42891</v>
      </c>
      <c r="C351" s="1">
        <v>272273</v>
      </c>
      <c r="D351" s="1">
        <v>72143785</v>
      </c>
      <c r="E351" s="1">
        <v>265</v>
      </c>
      <c r="F351" s="1">
        <v>265</v>
      </c>
      <c r="G351" s="1">
        <v>264.97000000000003</v>
      </c>
      <c r="H351" s="1">
        <v>265</v>
      </c>
      <c r="I351" s="1">
        <v>-0.38</v>
      </c>
      <c r="J351" s="1">
        <v>-1</v>
      </c>
      <c r="K351">
        <f t="shared" si="5"/>
        <v>-3.7593984962406291E-3</v>
      </c>
    </row>
    <row r="352" spans="1:11" x14ac:dyDescent="0.2">
      <c r="A352" t="s">
        <v>1</v>
      </c>
      <c r="B352" s="37">
        <v>42892</v>
      </c>
      <c r="C352" s="1">
        <v>2</v>
      </c>
      <c r="D352" s="1">
        <v>525</v>
      </c>
      <c r="E352" s="1">
        <v>265</v>
      </c>
      <c r="F352" s="1">
        <v>0</v>
      </c>
      <c r="G352" s="1">
        <v>262.5</v>
      </c>
      <c r="H352" s="1">
        <v>0</v>
      </c>
      <c r="I352" s="1">
        <v>0</v>
      </c>
      <c r="J352" s="1">
        <v>0</v>
      </c>
      <c r="K352">
        <f t="shared" si="5"/>
        <v>0</v>
      </c>
    </row>
    <row r="353" spans="1:11" x14ac:dyDescent="0.2">
      <c r="A353" t="s">
        <v>1</v>
      </c>
      <c r="B353" s="37">
        <v>42893</v>
      </c>
      <c r="C353" s="1">
        <v>0</v>
      </c>
      <c r="D353" s="1">
        <v>0</v>
      </c>
      <c r="E353" s="1">
        <v>265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>
        <f t="shared" si="5"/>
        <v>0</v>
      </c>
    </row>
    <row r="354" spans="1:11" x14ac:dyDescent="0.2">
      <c r="A354" t="s">
        <v>1</v>
      </c>
      <c r="B354" s="37">
        <v>42894</v>
      </c>
      <c r="C354" s="1">
        <v>114256</v>
      </c>
      <c r="D354" s="1">
        <v>29820816</v>
      </c>
      <c r="E354" s="1">
        <v>261</v>
      </c>
      <c r="F354" s="1">
        <v>261</v>
      </c>
      <c r="G354" s="1">
        <v>261</v>
      </c>
      <c r="H354" s="1">
        <v>261</v>
      </c>
      <c r="I354" s="1">
        <v>-1.51</v>
      </c>
      <c r="J354" s="1">
        <v>-4</v>
      </c>
      <c r="K354">
        <f t="shared" si="5"/>
        <v>-1.5094339622641506E-2</v>
      </c>
    </row>
    <row r="355" spans="1:11" x14ac:dyDescent="0.2">
      <c r="A355" t="s">
        <v>1</v>
      </c>
      <c r="B355" s="37">
        <v>42895</v>
      </c>
      <c r="C355" s="1">
        <v>506180</v>
      </c>
      <c r="D355" s="1">
        <v>134480468</v>
      </c>
      <c r="E355" s="1">
        <v>268</v>
      </c>
      <c r="F355" s="1">
        <v>268</v>
      </c>
      <c r="G355" s="1">
        <v>265.68</v>
      </c>
      <c r="H355" s="1">
        <v>265</v>
      </c>
      <c r="I355" s="1">
        <v>2.68</v>
      </c>
      <c r="J355" s="1">
        <v>7</v>
      </c>
      <c r="K355">
        <f t="shared" si="5"/>
        <v>2.6819923371647514E-2</v>
      </c>
    </row>
    <row r="356" spans="1:11" x14ac:dyDescent="0.2">
      <c r="A356" t="s">
        <v>1</v>
      </c>
      <c r="B356" s="37">
        <v>42898</v>
      </c>
      <c r="C356" s="1">
        <v>3066911</v>
      </c>
      <c r="D356" s="1">
        <v>813733415</v>
      </c>
      <c r="E356" s="1">
        <v>265</v>
      </c>
      <c r="F356" s="1">
        <v>268</v>
      </c>
      <c r="G356" s="1">
        <v>265.33</v>
      </c>
      <c r="H356" s="1">
        <v>265</v>
      </c>
      <c r="I356" s="1">
        <v>-1.1200000000000001</v>
      </c>
      <c r="J356" s="1">
        <v>-3</v>
      </c>
      <c r="K356">
        <f t="shared" si="5"/>
        <v>-1.1194029850746245E-2</v>
      </c>
    </row>
    <row r="357" spans="1:11" x14ac:dyDescent="0.2">
      <c r="A357" t="s">
        <v>1</v>
      </c>
      <c r="B357" s="37">
        <v>42899</v>
      </c>
      <c r="C357" s="1">
        <v>0</v>
      </c>
      <c r="D357" s="1">
        <v>0</v>
      </c>
      <c r="E357" s="1">
        <v>265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>
        <f t="shared" si="5"/>
        <v>0</v>
      </c>
    </row>
    <row r="358" spans="1:11" x14ac:dyDescent="0.2">
      <c r="A358" t="s">
        <v>1</v>
      </c>
      <c r="B358" s="37">
        <v>42900</v>
      </c>
      <c r="C358" s="1">
        <v>6673</v>
      </c>
      <c r="D358" s="1">
        <v>1721634</v>
      </c>
      <c r="E358" s="1">
        <v>265</v>
      </c>
      <c r="F358" s="1">
        <v>0</v>
      </c>
      <c r="G358" s="1">
        <v>258</v>
      </c>
      <c r="H358" s="1">
        <v>0</v>
      </c>
      <c r="I358" s="1">
        <v>0</v>
      </c>
      <c r="J358" s="1">
        <v>0</v>
      </c>
      <c r="K358">
        <f t="shared" si="5"/>
        <v>0</v>
      </c>
    </row>
    <row r="359" spans="1:11" x14ac:dyDescent="0.2">
      <c r="A359" t="s">
        <v>1</v>
      </c>
      <c r="B359" s="37">
        <v>42901</v>
      </c>
      <c r="C359" s="1">
        <v>0</v>
      </c>
      <c r="D359" s="1">
        <v>0</v>
      </c>
      <c r="E359" s="1">
        <v>265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>
        <f t="shared" si="5"/>
        <v>0</v>
      </c>
    </row>
    <row r="360" spans="1:11" x14ac:dyDescent="0.2">
      <c r="A360" t="s">
        <v>1</v>
      </c>
      <c r="B360" s="37">
        <v>42902</v>
      </c>
      <c r="C360" s="1">
        <v>0</v>
      </c>
      <c r="D360" s="1">
        <v>0</v>
      </c>
      <c r="E360" s="1">
        <v>265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>
        <f t="shared" si="5"/>
        <v>0</v>
      </c>
    </row>
    <row r="361" spans="1:11" x14ac:dyDescent="0.2">
      <c r="A361" t="s">
        <v>1</v>
      </c>
      <c r="B361" s="37">
        <v>42906</v>
      </c>
      <c r="C361" s="1">
        <v>1713</v>
      </c>
      <c r="D361" s="1">
        <v>453945</v>
      </c>
      <c r="E361" s="1">
        <v>265</v>
      </c>
      <c r="F361" s="1">
        <v>0</v>
      </c>
      <c r="G361" s="1">
        <v>265</v>
      </c>
      <c r="H361" s="1">
        <v>0</v>
      </c>
      <c r="I361" s="1">
        <v>0</v>
      </c>
      <c r="J361" s="1">
        <v>0</v>
      </c>
      <c r="K361">
        <f t="shared" si="5"/>
        <v>0</v>
      </c>
    </row>
    <row r="362" spans="1:11" x14ac:dyDescent="0.2">
      <c r="A362" t="s">
        <v>1</v>
      </c>
      <c r="B362" s="37">
        <v>42907</v>
      </c>
      <c r="C362" s="1">
        <v>1938287</v>
      </c>
      <c r="D362" s="1">
        <v>513646055</v>
      </c>
      <c r="E362" s="1">
        <v>265</v>
      </c>
      <c r="F362" s="1">
        <v>265</v>
      </c>
      <c r="G362" s="1">
        <v>265</v>
      </c>
      <c r="H362" s="1">
        <v>265</v>
      </c>
      <c r="I362" s="1">
        <v>0</v>
      </c>
      <c r="J362" s="1">
        <v>0</v>
      </c>
      <c r="K362">
        <f t="shared" si="5"/>
        <v>0</v>
      </c>
    </row>
    <row r="363" spans="1:11" x14ac:dyDescent="0.2">
      <c r="A363" t="s">
        <v>1</v>
      </c>
      <c r="B363" s="37">
        <v>42908</v>
      </c>
      <c r="C363" s="1">
        <v>50000</v>
      </c>
      <c r="D363" s="1">
        <v>13000000</v>
      </c>
      <c r="E363" s="1">
        <v>260</v>
      </c>
      <c r="F363" s="1">
        <v>260</v>
      </c>
      <c r="G363" s="1">
        <v>260</v>
      </c>
      <c r="H363" s="1">
        <v>260</v>
      </c>
      <c r="I363" s="1">
        <v>-1.89</v>
      </c>
      <c r="J363" s="1">
        <v>-5</v>
      </c>
      <c r="K363">
        <f t="shared" si="5"/>
        <v>-1.8867924528301883E-2</v>
      </c>
    </row>
    <row r="364" spans="1:11" x14ac:dyDescent="0.2">
      <c r="A364" t="s">
        <v>1</v>
      </c>
      <c r="B364" s="37">
        <v>42909</v>
      </c>
      <c r="C364" s="1">
        <v>0</v>
      </c>
      <c r="D364" s="1">
        <v>0</v>
      </c>
      <c r="E364" s="1">
        <v>260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>
        <f t="shared" si="5"/>
        <v>0</v>
      </c>
    </row>
    <row r="365" spans="1:11" x14ac:dyDescent="0.2">
      <c r="A365" t="s">
        <v>1</v>
      </c>
      <c r="B365" s="37">
        <v>42913</v>
      </c>
      <c r="C365" s="1">
        <v>0</v>
      </c>
      <c r="D365" s="1">
        <v>0</v>
      </c>
      <c r="E365" s="1">
        <v>260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>
        <f t="shared" si="5"/>
        <v>0</v>
      </c>
    </row>
    <row r="366" spans="1:11" x14ac:dyDescent="0.2">
      <c r="A366" t="s">
        <v>1</v>
      </c>
      <c r="B366" s="37">
        <v>42914</v>
      </c>
      <c r="C366" s="1">
        <v>0</v>
      </c>
      <c r="D366" s="1">
        <v>0</v>
      </c>
      <c r="E366" s="1">
        <v>260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>
        <f t="shared" si="5"/>
        <v>0</v>
      </c>
    </row>
    <row r="367" spans="1:11" x14ac:dyDescent="0.2">
      <c r="A367" t="s">
        <v>1</v>
      </c>
      <c r="B367" s="37">
        <v>42915</v>
      </c>
      <c r="C367" s="1">
        <v>0</v>
      </c>
      <c r="D367" s="1">
        <v>0</v>
      </c>
      <c r="E367" s="1">
        <v>260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>
        <f t="shared" si="5"/>
        <v>0</v>
      </c>
    </row>
    <row r="368" spans="1:11" x14ac:dyDescent="0.2">
      <c r="A368" t="s">
        <v>1</v>
      </c>
      <c r="B368" s="37">
        <v>42916</v>
      </c>
      <c r="C368" s="1">
        <v>90480</v>
      </c>
      <c r="D368" s="1">
        <v>23220000</v>
      </c>
      <c r="E368" s="1">
        <v>250</v>
      </c>
      <c r="F368" s="1">
        <v>250</v>
      </c>
      <c r="G368" s="1">
        <v>256.63</v>
      </c>
      <c r="H368" s="1">
        <v>250</v>
      </c>
      <c r="I368" s="1">
        <v>-3.85</v>
      </c>
      <c r="J368" s="1">
        <v>-10</v>
      </c>
      <c r="K368">
        <f t="shared" si="5"/>
        <v>-3.8461538461538436E-2</v>
      </c>
    </row>
    <row r="369" spans="1:11" x14ac:dyDescent="0.2">
      <c r="A369" s="2" t="s">
        <v>1</v>
      </c>
      <c r="B369" s="38">
        <v>42920</v>
      </c>
      <c r="C369" s="3">
        <v>0</v>
      </c>
      <c r="D369" s="3">
        <v>0</v>
      </c>
      <c r="E369" s="3">
        <v>250</v>
      </c>
      <c r="F369" s="3">
        <v>0</v>
      </c>
      <c r="G369" s="3">
        <v>0</v>
      </c>
      <c r="H369" s="3">
        <v>0</v>
      </c>
      <c r="I369" s="3">
        <v>0</v>
      </c>
      <c r="J369" s="3">
        <v>0</v>
      </c>
      <c r="K369">
        <f t="shared" si="5"/>
        <v>0</v>
      </c>
    </row>
    <row r="370" spans="1:11" x14ac:dyDescent="0.2">
      <c r="A370" s="2" t="s">
        <v>1</v>
      </c>
      <c r="B370" s="38">
        <v>42921</v>
      </c>
      <c r="C370" s="3">
        <v>2977</v>
      </c>
      <c r="D370" s="3">
        <v>759135</v>
      </c>
      <c r="E370" s="3">
        <v>250</v>
      </c>
      <c r="F370" s="3">
        <v>0</v>
      </c>
      <c r="G370" s="3">
        <v>255</v>
      </c>
      <c r="H370" s="3">
        <v>0</v>
      </c>
      <c r="I370" s="3">
        <v>0</v>
      </c>
      <c r="J370" s="3">
        <v>0</v>
      </c>
      <c r="K370">
        <f t="shared" si="5"/>
        <v>0</v>
      </c>
    </row>
    <row r="371" spans="1:11" x14ac:dyDescent="0.2">
      <c r="A371" s="2" t="s">
        <v>1</v>
      </c>
      <c r="B371" s="38">
        <v>42922</v>
      </c>
      <c r="C371" s="3">
        <v>4088</v>
      </c>
      <c r="D371" s="3">
        <v>1042440</v>
      </c>
      <c r="E371" s="3">
        <v>250</v>
      </c>
      <c r="F371" s="3">
        <v>0</v>
      </c>
      <c r="G371" s="3">
        <v>255</v>
      </c>
      <c r="H371" s="3">
        <v>0</v>
      </c>
      <c r="I371" s="3">
        <v>0</v>
      </c>
      <c r="J371" s="3">
        <v>0</v>
      </c>
      <c r="K371">
        <f t="shared" si="5"/>
        <v>0</v>
      </c>
    </row>
    <row r="372" spans="1:11" x14ac:dyDescent="0.2">
      <c r="A372" s="2" t="s">
        <v>1</v>
      </c>
      <c r="B372" s="38">
        <v>42923</v>
      </c>
      <c r="C372" s="3">
        <v>204288</v>
      </c>
      <c r="D372" s="3">
        <v>52093440</v>
      </c>
      <c r="E372" s="3">
        <v>255</v>
      </c>
      <c r="F372" s="3">
        <v>255</v>
      </c>
      <c r="G372" s="3">
        <v>255</v>
      </c>
      <c r="H372" s="3">
        <v>255</v>
      </c>
      <c r="I372" s="3">
        <v>2</v>
      </c>
      <c r="J372" s="3">
        <v>5</v>
      </c>
      <c r="K372">
        <f t="shared" si="5"/>
        <v>2.0000000000000018E-2</v>
      </c>
    </row>
    <row r="373" spans="1:11" x14ac:dyDescent="0.2">
      <c r="A373" s="2" t="s">
        <v>1</v>
      </c>
      <c r="B373" s="38">
        <v>42926</v>
      </c>
      <c r="C373" s="3">
        <v>419</v>
      </c>
      <c r="D373" s="3">
        <v>106845</v>
      </c>
      <c r="E373" s="3">
        <v>255</v>
      </c>
      <c r="F373" s="3">
        <v>0</v>
      </c>
      <c r="G373" s="3">
        <v>255</v>
      </c>
      <c r="H373" s="3">
        <v>0</v>
      </c>
      <c r="I373" s="3">
        <v>0</v>
      </c>
      <c r="J373" s="3">
        <v>0</v>
      </c>
      <c r="K373">
        <f t="shared" si="5"/>
        <v>0</v>
      </c>
    </row>
    <row r="374" spans="1:11" x14ac:dyDescent="0.2">
      <c r="A374" s="2" t="s">
        <v>1</v>
      </c>
      <c r="B374" s="38">
        <v>42927</v>
      </c>
      <c r="C374" s="3">
        <v>40000</v>
      </c>
      <c r="D374" s="3">
        <v>10400000</v>
      </c>
      <c r="E374" s="3">
        <v>260</v>
      </c>
      <c r="F374" s="3">
        <v>260</v>
      </c>
      <c r="G374" s="3">
        <v>260</v>
      </c>
      <c r="H374" s="3">
        <v>260</v>
      </c>
      <c r="I374" s="3">
        <v>1.96</v>
      </c>
      <c r="J374" s="3">
        <v>5</v>
      </c>
      <c r="K374">
        <f t="shared" si="5"/>
        <v>1.9607843137254832E-2</v>
      </c>
    </row>
    <row r="375" spans="1:11" x14ac:dyDescent="0.2">
      <c r="A375" s="2" t="s">
        <v>1</v>
      </c>
      <c r="B375" s="38">
        <v>42928</v>
      </c>
      <c r="C375" s="3">
        <v>0</v>
      </c>
      <c r="D375" s="3">
        <v>0</v>
      </c>
      <c r="E375" s="3">
        <v>260</v>
      </c>
      <c r="F375" s="3">
        <v>0</v>
      </c>
      <c r="G375" s="3">
        <v>0</v>
      </c>
      <c r="H375" s="3">
        <v>0</v>
      </c>
      <c r="I375" s="3">
        <v>0</v>
      </c>
      <c r="J375" s="3">
        <v>0</v>
      </c>
      <c r="K375">
        <f t="shared" si="5"/>
        <v>0</v>
      </c>
    </row>
    <row r="376" spans="1:11" x14ac:dyDescent="0.2">
      <c r="A376" s="2" t="s">
        <v>1</v>
      </c>
      <c r="B376" s="38">
        <v>42929</v>
      </c>
      <c r="C376" s="3">
        <v>160000</v>
      </c>
      <c r="D376" s="3">
        <v>42350000</v>
      </c>
      <c r="E376" s="3">
        <v>265</v>
      </c>
      <c r="F376" s="3">
        <v>265</v>
      </c>
      <c r="G376" s="3">
        <v>264.69</v>
      </c>
      <c r="H376" s="3">
        <v>265</v>
      </c>
      <c r="I376" s="3">
        <v>1.92</v>
      </c>
      <c r="J376" s="3">
        <v>5</v>
      </c>
      <c r="K376">
        <f t="shared" si="5"/>
        <v>1.9230769230769162E-2</v>
      </c>
    </row>
    <row r="377" spans="1:11" x14ac:dyDescent="0.2">
      <c r="A377" s="2" t="s">
        <v>1</v>
      </c>
      <c r="B377" s="38">
        <v>42930</v>
      </c>
      <c r="C377" s="3">
        <v>221320</v>
      </c>
      <c r="D377" s="3">
        <v>58504060</v>
      </c>
      <c r="E377" s="3">
        <v>265</v>
      </c>
      <c r="F377" s="3">
        <v>265</v>
      </c>
      <c r="G377" s="3">
        <v>264.33999999999997</v>
      </c>
      <c r="H377" s="3">
        <v>260</v>
      </c>
      <c r="I377" s="3">
        <v>0</v>
      </c>
      <c r="J377" s="3">
        <v>0</v>
      </c>
      <c r="K377">
        <f t="shared" si="5"/>
        <v>0</v>
      </c>
    </row>
    <row r="378" spans="1:11" x14ac:dyDescent="0.2">
      <c r="A378" s="2" t="s">
        <v>1</v>
      </c>
      <c r="B378" s="38">
        <v>42933</v>
      </c>
      <c r="C378" s="3">
        <v>20000</v>
      </c>
      <c r="D378" s="3">
        <v>5300000</v>
      </c>
      <c r="E378" s="3">
        <v>265</v>
      </c>
      <c r="F378" s="3">
        <v>0</v>
      </c>
      <c r="G378" s="3">
        <v>265</v>
      </c>
      <c r="H378" s="3">
        <v>0</v>
      </c>
      <c r="I378" s="3">
        <v>0</v>
      </c>
      <c r="J378" s="3">
        <v>0</v>
      </c>
      <c r="K378">
        <f t="shared" si="5"/>
        <v>0</v>
      </c>
    </row>
    <row r="379" spans="1:11" x14ac:dyDescent="0.2">
      <c r="A379" s="2" t="s">
        <v>1</v>
      </c>
      <c r="B379" s="38">
        <v>42934</v>
      </c>
      <c r="C379" s="3">
        <v>241131</v>
      </c>
      <c r="D379" s="3">
        <v>63899715</v>
      </c>
      <c r="E379" s="3">
        <v>265</v>
      </c>
      <c r="F379" s="3">
        <v>265</v>
      </c>
      <c r="G379" s="3">
        <v>265</v>
      </c>
      <c r="H379" s="3">
        <v>265</v>
      </c>
      <c r="I379" s="3">
        <v>0</v>
      </c>
      <c r="J379" s="3">
        <v>0</v>
      </c>
      <c r="K379">
        <f t="shared" si="5"/>
        <v>0</v>
      </c>
    </row>
    <row r="380" spans="1:11" x14ac:dyDescent="0.2">
      <c r="A380" s="2" t="s">
        <v>1</v>
      </c>
      <c r="B380" s="38">
        <v>42935</v>
      </c>
      <c r="C380" s="3">
        <v>640000</v>
      </c>
      <c r="D380" s="3">
        <v>169600000</v>
      </c>
      <c r="E380" s="3">
        <v>265</v>
      </c>
      <c r="F380" s="3">
        <v>265</v>
      </c>
      <c r="G380" s="3">
        <v>265</v>
      </c>
      <c r="H380" s="3">
        <v>265</v>
      </c>
      <c r="I380" s="3">
        <v>0</v>
      </c>
      <c r="J380" s="3">
        <v>0</v>
      </c>
      <c r="K380">
        <f t="shared" si="5"/>
        <v>0</v>
      </c>
    </row>
    <row r="381" spans="1:11" x14ac:dyDescent="0.2">
      <c r="A381" s="2" t="s">
        <v>1</v>
      </c>
      <c r="B381" s="38">
        <v>42937</v>
      </c>
      <c r="C381" s="3">
        <v>20260</v>
      </c>
      <c r="D381" s="3">
        <v>5368900</v>
      </c>
      <c r="E381" s="3">
        <v>265</v>
      </c>
      <c r="F381" s="3">
        <v>0</v>
      </c>
      <c r="G381" s="3">
        <v>265</v>
      </c>
      <c r="H381" s="3">
        <v>0</v>
      </c>
      <c r="I381" s="3">
        <v>0</v>
      </c>
      <c r="J381" s="3">
        <v>0</v>
      </c>
      <c r="K381">
        <f t="shared" si="5"/>
        <v>0</v>
      </c>
    </row>
    <row r="382" spans="1:11" x14ac:dyDescent="0.2">
      <c r="A382" s="2" t="s">
        <v>1</v>
      </c>
      <c r="B382" s="38">
        <v>42940</v>
      </c>
      <c r="C382" s="3">
        <v>232759</v>
      </c>
      <c r="D382" s="3">
        <v>61681135</v>
      </c>
      <c r="E382" s="3">
        <v>265</v>
      </c>
      <c r="F382" s="3">
        <v>265</v>
      </c>
      <c r="G382" s="3">
        <v>265</v>
      </c>
      <c r="H382" s="3">
        <v>265</v>
      </c>
      <c r="I382" s="3">
        <v>0</v>
      </c>
      <c r="J382" s="3">
        <v>0</v>
      </c>
      <c r="K382">
        <f t="shared" si="5"/>
        <v>0</v>
      </c>
    </row>
    <row r="383" spans="1:11" x14ac:dyDescent="0.2">
      <c r="A383" s="2" t="s">
        <v>1</v>
      </c>
      <c r="B383" s="38">
        <v>42941</v>
      </c>
      <c r="C383" s="3">
        <v>0</v>
      </c>
      <c r="D383" s="3">
        <v>0</v>
      </c>
      <c r="E383" s="3">
        <v>265</v>
      </c>
      <c r="F383" s="3">
        <v>0</v>
      </c>
      <c r="G383" s="3">
        <v>0</v>
      </c>
      <c r="H383" s="3">
        <v>0</v>
      </c>
      <c r="I383" s="3">
        <v>0</v>
      </c>
      <c r="J383" s="3">
        <v>0</v>
      </c>
      <c r="K383">
        <f t="shared" si="5"/>
        <v>0</v>
      </c>
    </row>
    <row r="384" spans="1:11" x14ac:dyDescent="0.2">
      <c r="A384" s="2" t="s">
        <v>1</v>
      </c>
      <c r="B384" s="38">
        <v>42942</v>
      </c>
      <c r="C384" s="3">
        <v>0</v>
      </c>
      <c r="D384" s="3">
        <v>0</v>
      </c>
      <c r="E384" s="3">
        <v>265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>
        <f t="shared" si="5"/>
        <v>0</v>
      </c>
    </row>
    <row r="385" spans="1:11" x14ac:dyDescent="0.2">
      <c r="A385" s="2" t="s">
        <v>1</v>
      </c>
      <c r="B385" s="38">
        <v>42943</v>
      </c>
      <c r="C385" s="3">
        <v>0</v>
      </c>
      <c r="D385" s="3">
        <v>0</v>
      </c>
      <c r="E385" s="3">
        <v>265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>
        <f t="shared" si="5"/>
        <v>0</v>
      </c>
    </row>
    <row r="386" spans="1:11" x14ac:dyDescent="0.2">
      <c r="A386" s="2" t="s">
        <v>1</v>
      </c>
      <c r="B386" s="38">
        <v>42944</v>
      </c>
      <c r="C386" s="3">
        <v>0</v>
      </c>
      <c r="D386" s="3">
        <v>0</v>
      </c>
      <c r="E386" s="3">
        <v>265</v>
      </c>
      <c r="F386" s="3">
        <v>0</v>
      </c>
      <c r="G386" s="3">
        <v>0</v>
      </c>
      <c r="H386" s="3">
        <v>0</v>
      </c>
      <c r="I386" s="3">
        <v>0</v>
      </c>
      <c r="J386" s="3">
        <v>0</v>
      </c>
      <c r="K386">
        <f t="shared" si="5"/>
        <v>0</v>
      </c>
    </row>
    <row r="387" spans="1:11" x14ac:dyDescent="0.2">
      <c r="A387" s="2" t="s">
        <v>1</v>
      </c>
      <c r="B387" s="38">
        <v>42947</v>
      </c>
      <c r="C387" s="3">
        <v>47324</v>
      </c>
      <c r="D387" s="3">
        <v>12121880</v>
      </c>
      <c r="E387" s="3">
        <v>255</v>
      </c>
      <c r="F387" s="3">
        <v>255</v>
      </c>
      <c r="G387" s="3">
        <v>256.14999999999998</v>
      </c>
      <c r="H387" s="3">
        <v>255</v>
      </c>
      <c r="I387" s="3">
        <v>-3.77</v>
      </c>
      <c r="J387" s="3">
        <v>-10</v>
      </c>
      <c r="K387">
        <f t="shared" si="5"/>
        <v>-3.7735849056603765E-2</v>
      </c>
    </row>
    <row r="388" spans="1:11" x14ac:dyDescent="0.2">
      <c r="A388" s="2" t="s">
        <v>1</v>
      </c>
      <c r="B388" s="38">
        <v>42948</v>
      </c>
      <c r="C388" s="3">
        <v>0</v>
      </c>
      <c r="D388" s="3">
        <v>0</v>
      </c>
      <c r="E388" s="3">
        <v>255</v>
      </c>
      <c r="F388" s="3">
        <v>0</v>
      </c>
      <c r="G388" s="3">
        <v>0</v>
      </c>
      <c r="H388" s="3">
        <v>0</v>
      </c>
      <c r="I388" s="3">
        <v>0</v>
      </c>
      <c r="J388" s="3">
        <v>0</v>
      </c>
      <c r="K388">
        <f t="shared" ref="K388:K451" si="6">+E388/E387-1</f>
        <v>0</v>
      </c>
    </row>
    <row r="389" spans="1:11" x14ac:dyDescent="0.2">
      <c r="A389" s="2" t="s">
        <v>1</v>
      </c>
      <c r="B389" s="38">
        <v>42949</v>
      </c>
      <c r="C389" s="3">
        <v>0</v>
      </c>
      <c r="D389" s="3">
        <v>0</v>
      </c>
      <c r="E389" s="3">
        <v>255</v>
      </c>
      <c r="F389" s="3">
        <v>0</v>
      </c>
      <c r="G389" s="3">
        <v>0</v>
      </c>
      <c r="H389" s="3">
        <v>0</v>
      </c>
      <c r="I389" s="3">
        <v>0</v>
      </c>
      <c r="J389" s="3">
        <v>0</v>
      </c>
      <c r="K389">
        <f t="shared" si="6"/>
        <v>0</v>
      </c>
    </row>
    <row r="390" spans="1:11" x14ac:dyDescent="0.2">
      <c r="A390" s="2" t="s">
        <v>1</v>
      </c>
      <c r="B390" s="38">
        <v>42950</v>
      </c>
      <c r="C390" s="3">
        <v>3929</v>
      </c>
      <c r="D390" s="3">
        <v>1052972</v>
      </c>
      <c r="E390" s="3">
        <v>255</v>
      </c>
      <c r="F390" s="3">
        <v>0</v>
      </c>
      <c r="G390" s="3">
        <v>268</v>
      </c>
      <c r="H390" s="3">
        <v>0</v>
      </c>
      <c r="I390" s="3">
        <v>0</v>
      </c>
      <c r="J390" s="3">
        <v>0</v>
      </c>
      <c r="K390">
        <f t="shared" si="6"/>
        <v>0</v>
      </c>
    </row>
    <row r="391" spans="1:11" x14ac:dyDescent="0.2">
      <c r="A391" s="2" t="s">
        <v>1</v>
      </c>
      <c r="B391" s="38">
        <v>42951</v>
      </c>
      <c r="C391" s="3">
        <v>0</v>
      </c>
      <c r="D391" s="3">
        <v>0</v>
      </c>
      <c r="E391" s="3">
        <v>255</v>
      </c>
      <c r="F391" s="3">
        <v>0</v>
      </c>
      <c r="G391" s="3">
        <v>0</v>
      </c>
      <c r="H391" s="3">
        <v>0</v>
      </c>
      <c r="I391" s="3">
        <v>0</v>
      </c>
      <c r="J391" s="3">
        <v>0</v>
      </c>
      <c r="K391">
        <f t="shared" si="6"/>
        <v>0</v>
      </c>
    </row>
    <row r="392" spans="1:11" x14ac:dyDescent="0.2">
      <c r="A392" s="2" t="s">
        <v>1</v>
      </c>
      <c r="B392" s="38">
        <v>42955</v>
      </c>
      <c r="C392" s="3">
        <v>0</v>
      </c>
      <c r="D392" s="3">
        <v>0</v>
      </c>
      <c r="E392" s="3">
        <v>255</v>
      </c>
      <c r="F392" s="3">
        <v>0</v>
      </c>
      <c r="G392" s="3">
        <v>0</v>
      </c>
      <c r="H392" s="3">
        <v>0</v>
      </c>
      <c r="I392" s="3">
        <v>0</v>
      </c>
      <c r="J392" s="3">
        <v>0</v>
      </c>
      <c r="K392">
        <f t="shared" si="6"/>
        <v>0</v>
      </c>
    </row>
    <row r="393" spans="1:11" x14ac:dyDescent="0.2">
      <c r="A393" s="2" t="s">
        <v>1</v>
      </c>
      <c r="B393" s="38">
        <v>42956</v>
      </c>
      <c r="C393" s="3">
        <v>0</v>
      </c>
      <c r="D393" s="3">
        <v>0</v>
      </c>
      <c r="E393" s="3">
        <v>255</v>
      </c>
      <c r="F393" s="3">
        <v>0</v>
      </c>
      <c r="G393" s="3">
        <v>0</v>
      </c>
      <c r="H393" s="3">
        <v>0</v>
      </c>
      <c r="I393" s="3">
        <v>0</v>
      </c>
      <c r="J393" s="3">
        <v>0</v>
      </c>
      <c r="K393">
        <f t="shared" si="6"/>
        <v>0</v>
      </c>
    </row>
    <row r="394" spans="1:11" x14ac:dyDescent="0.2">
      <c r="A394" s="2" t="s">
        <v>1</v>
      </c>
      <c r="B394" s="38">
        <v>42957</v>
      </c>
      <c r="C394" s="3">
        <v>420</v>
      </c>
      <c r="D394" s="3">
        <v>107100</v>
      </c>
      <c r="E394" s="3">
        <v>255</v>
      </c>
      <c r="F394" s="3">
        <v>0</v>
      </c>
      <c r="G394" s="3">
        <v>255</v>
      </c>
      <c r="H394" s="3">
        <v>0</v>
      </c>
      <c r="I394" s="3">
        <v>0</v>
      </c>
      <c r="J394" s="3">
        <v>0</v>
      </c>
      <c r="K394">
        <f t="shared" si="6"/>
        <v>0</v>
      </c>
    </row>
    <row r="395" spans="1:11" x14ac:dyDescent="0.2">
      <c r="A395" s="2" t="s">
        <v>1</v>
      </c>
      <c r="B395" s="38">
        <v>42958</v>
      </c>
      <c r="C395" s="3">
        <v>6123</v>
      </c>
      <c r="D395" s="3">
        <v>1561365</v>
      </c>
      <c r="E395" s="3">
        <v>255</v>
      </c>
      <c r="F395" s="3">
        <v>0</v>
      </c>
      <c r="G395" s="3">
        <v>255</v>
      </c>
      <c r="H395" s="3">
        <v>0</v>
      </c>
      <c r="I395" s="3">
        <v>0</v>
      </c>
      <c r="J395" s="3">
        <v>0</v>
      </c>
      <c r="K395">
        <f t="shared" si="6"/>
        <v>0</v>
      </c>
    </row>
    <row r="396" spans="1:11" x14ac:dyDescent="0.2">
      <c r="A396" s="2" t="s">
        <v>1</v>
      </c>
      <c r="B396" s="38">
        <v>42961</v>
      </c>
      <c r="C396" s="3">
        <v>0</v>
      </c>
      <c r="D396" s="3">
        <v>0</v>
      </c>
      <c r="E396" s="3">
        <v>255</v>
      </c>
      <c r="F396" s="3">
        <v>0</v>
      </c>
      <c r="G396" s="3">
        <v>0</v>
      </c>
      <c r="H396" s="3">
        <v>0</v>
      </c>
      <c r="I396" s="3">
        <v>0</v>
      </c>
      <c r="J396" s="3">
        <v>0</v>
      </c>
      <c r="K396">
        <f t="shared" si="6"/>
        <v>0</v>
      </c>
    </row>
    <row r="397" spans="1:11" x14ac:dyDescent="0.2">
      <c r="A397" s="2" t="s">
        <v>1</v>
      </c>
      <c r="B397" s="38">
        <v>42962</v>
      </c>
      <c r="C397" s="3">
        <v>38500</v>
      </c>
      <c r="D397" s="3">
        <v>10202500</v>
      </c>
      <c r="E397" s="3">
        <v>265</v>
      </c>
      <c r="F397" s="3">
        <v>265</v>
      </c>
      <c r="G397" s="3">
        <v>265</v>
      </c>
      <c r="H397" s="3">
        <v>265</v>
      </c>
      <c r="I397" s="3">
        <v>3.92</v>
      </c>
      <c r="J397" s="3">
        <v>10</v>
      </c>
      <c r="K397">
        <f t="shared" si="6"/>
        <v>3.9215686274509887E-2</v>
      </c>
    </row>
    <row r="398" spans="1:11" x14ac:dyDescent="0.2">
      <c r="A398" s="2" t="s">
        <v>1</v>
      </c>
      <c r="B398" s="38">
        <v>42963</v>
      </c>
      <c r="C398" s="3">
        <v>0</v>
      </c>
      <c r="D398" s="3">
        <v>0</v>
      </c>
      <c r="E398" s="3">
        <v>265</v>
      </c>
      <c r="F398" s="3">
        <v>0</v>
      </c>
      <c r="G398" s="3">
        <v>0</v>
      </c>
      <c r="H398" s="3">
        <v>0</v>
      </c>
      <c r="I398" s="3">
        <v>0</v>
      </c>
      <c r="J398" s="3">
        <v>0</v>
      </c>
      <c r="K398">
        <f t="shared" si="6"/>
        <v>0</v>
      </c>
    </row>
    <row r="399" spans="1:11" x14ac:dyDescent="0.2">
      <c r="A399" s="2" t="s">
        <v>1</v>
      </c>
      <c r="B399" s="38">
        <v>42964</v>
      </c>
      <c r="C399" s="3">
        <v>0</v>
      </c>
      <c r="D399" s="3">
        <v>0</v>
      </c>
      <c r="E399" s="3">
        <v>265</v>
      </c>
      <c r="F399" s="3">
        <v>0</v>
      </c>
      <c r="G399" s="3">
        <v>0</v>
      </c>
      <c r="H399" s="3">
        <v>0</v>
      </c>
      <c r="I399" s="3">
        <v>0</v>
      </c>
      <c r="J399" s="3">
        <v>0</v>
      </c>
      <c r="K399">
        <f t="shared" si="6"/>
        <v>0</v>
      </c>
    </row>
    <row r="400" spans="1:11" x14ac:dyDescent="0.2">
      <c r="A400" s="2" t="s">
        <v>1</v>
      </c>
      <c r="B400" s="38">
        <v>42965</v>
      </c>
      <c r="C400" s="3">
        <v>131643</v>
      </c>
      <c r="D400" s="3">
        <v>34885395</v>
      </c>
      <c r="E400" s="3">
        <v>265</v>
      </c>
      <c r="F400" s="3">
        <v>265</v>
      </c>
      <c r="G400" s="3">
        <v>265</v>
      </c>
      <c r="H400" s="3">
        <v>265</v>
      </c>
      <c r="I400" s="3">
        <v>0</v>
      </c>
      <c r="J400" s="3">
        <v>0</v>
      </c>
      <c r="K400">
        <f t="shared" si="6"/>
        <v>0</v>
      </c>
    </row>
    <row r="401" spans="1:11" x14ac:dyDescent="0.2">
      <c r="A401" s="2" t="s">
        <v>1</v>
      </c>
      <c r="B401" s="38">
        <v>42969</v>
      </c>
      <c r="C401" s="3">
        <v>1237340</v>
      </c>
      <c r="D401" s="3">
        <v>327895100</v>
      </c>
      <c r="E401" s="3">
        <v>265</v>
      </c>
      <c r="F401" s="3">
        <v>265</v>
      </c>
      <c r="G401" s="3">
        <v>265</v>
      </c>
      <c r="H401" s="3">
        <v>265</v>
      </c>
      <c r="I401" s="3">
        <v>0</v>
      </c>
      <c r="J401" s="3">
        <v>0</v>
      </c>
      <c r="K401">
        <f t="shared" si="6"/>
        <v>0</v>
      </c>
    </row>
    <row r="402" spans="1:11" x14ac:dyDescent="0.2">
      <c r="A402" s="2" t="s">
        <v>1</v>
      </c>
      <c r="B402" s="38">
        <v>42970</v>
      </c>
      <c r="C402" s="3">
        <v>53651</v>
      </c>
      <c r="D402" s="3">
        <v>14217515</v>
      </c>
      <c r="E402" s="3">
        <v>265</v>
      </c>
      <c r="F402" s="3">
        <v>265</v>
      </c>
      <c r="G402" s="3">
        <v>265</v>
      </c>
      <c r="H402" s="3">
        <v>265</v>
      </c>
      <c r="I402" s="3">
        <v>0</v>
      </c>
      <c r="J402" s="3">
        <v>0</v>
      </c>
      <c r="K402">
        <f t="shared" si="6"/>
        <v>0</v>
      </c>
    </row>
    <row r="403" spans="1:11" x14ac:dyDescent="0.2">
      <c r="A403" s="2" t="s">
        <v>1</v>
      </c>
      <c r="B403" s="38">
        <v>42971</v>
      </c>
      <c r="C403" s="3">
        <v>0</v>
      </c>
      <c r="D403" s="3">
        <v>0</v>
      </c>
      <c r="E403" s="3">
        <v>265</v>
      </c>
      <c r="F403" s="3">
        <v>0</v>
      </c>
      <c r="G403" s="3">
        <v>0</v>
      </c>
      <c r="H403" s="3">
        <v>0</v>
      </c>
      <c r="I403" s="3">
        <v>0</v>
      </c>
      <c r="J403" s="3">
        <v>0</v>
      </c>
      <c r="K403">
        <f t="shared" si="6"/>
        <v>0</v>
      </c>
    </row>
    <row r="404" spans="1:11" x14ac:dyDescent="0.2">
      <c r="A404" s="2" t="s">
        <v>1</v>
      </c>
      <c r="B404" s="38">
        <v>42972</v>
      </c>
      <c r="C404" s="3">
        <v>72541</v>
      </c>
      <c r="D404" s="3">
        <v>19368447</v>
      </c>
      <c r="E404" s="3">
        <v>267</v>
      </c>
      <c r="F404" s="3">
        <v>267</v>
      </c>
      <c r="G404" s="3">
        <v>267</v>
      </c>
      <c r="H404" s="3">
        <v>267</v>
      </c>
      <c r="I404" s="3">
        <v>0.75</v>
      </c>
      <c r="J404" s="3">
        <v>2</v>
      </c>
      <c r="K404">
        <f t="shared" si="6"/>
        <v>7.547169811320753E-3</v>
      </c>
    </row>
    <row r="405" spans="1:11" x14ac:dyDescent="0.2">
      <c r="A405" s="2" t="s">
        <v>1</v>
      </c>
      <c r="B405" s="38">
        <v>42975</v>
      </c>
      <c r="C405" s="3">
        <v>0</v>
      </c>
      <c r="D405" s="3">
        <v>0</v>
      </c>
      <c r="E405" s="3">
        <v>267</v>
      </c>
      <c r="F405" s="3">
        <v>0</v>
      </c>
      <c r="G405" s="3">
        <v>0</v>
      </c>
      <c r="H405" s="3">
        <v>0</v>
      </c>
      <c r="I405" s="3">
        <v>0</v>
      </c>
      <c r="J405" s="3">
        <v>0</v>
      </c>
      <c r="K405">
        <f t="shared" si="6"/>
        <v>0</v>
      </c>
    </row>
    <row r="406" spans="1:11" x14ac:dyDescent="0.2">
      <c r="A406" s="2" t="s">
        <v>1</v>
      </c>
      <c r="B406" s="38">
        <v>42976</v>
      </c>
      <c r="C406" s="3">
        <v>19040</v>
      </c>
      <c r="D406" s="3">
        <v>4950400</v>
      </c>
      <c r="E406" s="3">
        <v>267</v>
      </c>
      <c r="F406" s="3">
        <v>0</v>
      </c>
      <c r="G406" s="3">
        <v>260</v>
      </c>
      <c r="H406" s="3">
        <v>0</v>
      </c>
      <c r="I406" s="3">
        <v>0</v>
      </c>
      <c r="J406" s="3">
        <v>0</v>
      </c>
      <c r="K406">
        <f t="shared" si="6"/>
        <v>0</v>
      </c>
    </row>
    <row r="407" spans="1:11" x14ac:dyDescent="0.2">
      <c r="A407" s="2" t="s">
        <v>1</v>
      </c>
      <c r="B407" s="38">
        <v>42977</v>
      </c>
      <c r="C407" s="3">
        <v>8075</v>
      </c>
      <c r="D407" s="3">
        <v>2099500</v>
      </c>
      <c r="E407" s="3">
        <v>267</v>
      </c>
      <c r="F407" s="3">
        <v>0</v>
      </c>
      <c r="G407" s="3">
        <v>260</v>
      </c>
      <c r="H407" s="3">
        <v>0</v>
      </c>
      <c r="I407" s="3">
        <v>0</v>
      </c>
      <c r="J407" s="3">
        <v>0</v>
      </c>
      <c r="K407">
        <f t="shared" si="6"/>
        <v>0</v>
      </c>
    </row>
    <row r="408" spans="1:11" x14ac:dyDescent="0.2">
      <c r="A408" s="2" t="s">
        <v>1</v>
      </c>
      <c r="B408" s="38">
        <v>42978</v>
      </c>
      <c r="C408" s="3">
        <v>46451</v>
      </c>
      <c r="D408" s="3">
        <v>12224260</v>
      </c>
      <c r="E408" s="3">
        <v>265</v>
      </c>
      <c r="F408" s="3">
        <v>265</v>
      </c>
      <c r="G408" s="3">
        <v>263.16000000000003</v>
      </c>
      <c r="H408" s="3">
        <v>265</v>
      </c>
      <c r="I408" s="3">
        <v>-0.75</v>
      </c>
      <c r="J408" s="3">
        <v>-2</v>
      </c>
      <c r="K408">
        <f t="shared" si="6"/>
        <v>-7.4906367041198685E-3</v>
      </c>
    </row>
    <row r="409" spans="1:11" x14ac:dyDescent="0.2">
      <c r="A409" s="2" t="s">
        <v>1</v>
      </c>
      <c r="B409" s="38">
        <v>42979</v>
      </c>
      <c r="C409" s="3">
        <v>0</v>
      </c>
      <c r="D409" s="3">
        <v>0</v>
      </c>
      <c r="E409" s="3">
        <v>265</v>
      </c>
      <c r="F409" s="3">
        <v>0</v>
      </c>
      <c r="G409" s="3">
        <v>0</v>
      </c>
      <c r="H409" s="3">
        <v>0</v>
      </c>
      <c r="I409" s="3">
        <v>0</v>
      </c>
      <c r="J409" s="3">
        <v>0</v>
      </c>
      <c r="K409">
        <f t="shared" si="6"/>
        <v>0</v>
      </c>
    </row>
    <row r="410" spans="1:11" x14ac:dyDescent="0.2">
      <c r="A410" s="2" t="s">
        <v>1</v>
      </c>
      <c r="B410" s="38">
        <v>42982</v>
      </c>
      <c r="C410" s="3">
        <v>0</v>
      </c>
      <c r="D410" s="3">
        <v>0</v>
      </c>
      <c r="E410" s="3">
        <v>265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  <c r="K410">
        <f t="shared" si="6"/>
        <v>0</v>
      </c>
    </row>
    <row r="411" spans="1:11" x14ac:dyDescent="0.2">
      <c r="A411" s="2" t="s">
        <v>1</v>
      </c>
      <c r="B411" s="38">
        <v>42983</v>
      </c>
      <c r="C411" s="3">
        <v>0</v>
      </c>
      <c r="D411" s="3">
        <v>0</v>
      </c>
      <c r="E411" s="3">
        <v>265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>
        <f t="shared" si="6"/>
        <v>0</v>
      </c>
    </row>
    <row r="412" spans="1:11" x14ac:dyDescent="0.2">
      <c r="A412" s="2" t="s">
        <v>1</v>
      </c>
      <c r="B412" s="38">
        <v>42984</v>
      </c>
      <c r="C412" s="3">
        <v>100000</v>
      </c>
      <c r="D412" s="3">
        <v>26500000</v>
      </c>
      <c r="E412" s="3">
        <v>265</v>
      </c>
      <c r="F412" s="3">
        <v>265</v>
      </c>
      <c r="G412" s="3">
        <v>265</v>
      </c>
      <c r="H412" s="3">
        <v>265</v>
      </c>
      <c r="I412" s="3">
        <v>0</v>
      </c>
      <c r="J412" s="3">
        <v>0</v>
      </c>
      <c r="K412">
        <f t="shared" si="6"/>
        <v>0</v>
      </c>
    </row>
    <row r="413" spans="1:11" x14ac:dyDescent="0.2">
      <c r="A413" s="2" t="s">
        <v>1</v>
      </c>
      <c r="B413" s="38">
        <v>42985</v>
      </c>
      <c r="C413" s="3">
        <v>0</v>
      </c>
      <c r="D413" s="3">
        <v>0</v>
      </c>
      <c r="E413" s="3">
        <v>265</v>
      </c>
      <c r="F413" s="3">
        <v>0</v>
      </c>
      <c r="G413" s="3">
        <v>0</v>
      </c>
      <c r="H413" s="3">
        <v>0</v>
      </c>
      <c r="I413" s="3">
        <v>0</v>
      </c>
      <c r="J413" s="3">
        <v>0</v>
      </c>
      <c r="K413">
        <f t="shared" si="6"/>
        <v>0</v>
      </c>
    </row>
    <row r="414" spans="1:11" x14ac:dyDescent="0.2">
      <c r="A414" s="2" t="s">
        <v>1</v>
      </c>
      <c r="B414" s="38">
        <v>42986</v>
      </c>
      <c r="C414" s="3">
        <v>418653</v>
      </c>
      <c r="D414" s="3">
        <v>111021505</v>
      </c>
      <c r="E414" s="3">
        <v>267</v>
      </c>
      <c r="F414" s="3">
        <v>267</v>
      </c>
      <c r="G414" s="3">
        <v>265.19</v>
      </c>
      <c r="H414" s="3">
        <v>264</v>
      </c>
      <c r="I414" s="3">
        <v>0.75</v>
      </c>
      <c r="J414" s="3">
        <v>2</v>
      </c>
      <c r="K414">
        <f t="shared" si="6"/>
        <v>7.547169811320753E-3</v>
      </c>
    </row>
    <row r="415" spans="1:11" x14ac:dyDescent="0.2">
      <c r="A415" s="2" t="s">
        <v>1</v>
      </c>
      <c r="B415" s="38">
        <v>42989</v>
      </c>
      <c r="C415" s="3">
        <v>80395</v>
      </c>
      <c r="D415" s="3">
        <v>21326440</v>
      </c>
      <c r="E415" s="3">
        <v>266</v>
      </c>
      <c r="F415" s="3">
        <v>266</v>
      </c>
      <c r="G415" s="3">
        <v>265.27</v>
      </c>
      <c r="H415" s="3">
        <v>266</v>
      </c>
      <c r="I415" s="3">
        <v>-0.37</v>
      </c>
      <c r="J415" s="3">
        <v>-1</v>
      </c>
      <c r="K415">
        <f t="shared" si="6"/>
        <v>-3.7453183520599342E-3</v>
      </c>
    </row>
    <row r="416" spans="1:11" x14ac:dyDescent="0.2">
      <c r="A416" s="2" t="s">
        <v>1</v>
      </c>
      <c r="B416" s="38">
        <v>42990</v>
      </c>
      <c r="C416" s="3">
        <v>117885</v>
      </c>
      <c r="D416" s="3">
        <v>31468207</v>
      </c>
      <c r="E416" s="3">
        <v>267</v>
      </c>
      <c r="F416" s="3">
        <v>267</v>
      </c>
      <c r="G416" s="3">
        <v>266.94</v>
      </c>
      <c r="H416" s="3">
        <v>267</v>
      </c>
      <c r="I416" s="3">
        <v>0.38</v>
      </c>
      <c r="J416" s="3">
        <v>1</v>
      </c>
      <c r="K416">
        <f t="shared" si="6"/>
        <v>3.759398496240518E-3</v>
      </c>
    </row>
    <row r="417" spans="1:11" x14ac:dyDescent="0.2">
      <c r="A417" s="2" t="s">
        <v>1</v>
      </c>
      <c r="B417" s="38">
        <v>42991</v>
      </c>
      <c r="C417" s="3">
        <v>0</v>
      </c>
      <c r="D417" s="3">
        <v>0</v>
      </c>
      <c r="E417" s="3">
        <v>267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>
        <f t="shared" si="6"/>
        <v>0</v>
      </c>
    </row>
    <row r="418" spans="1:11" x14ac:dyDescent="0.2">
      <c r="A418" s="2" t="s">
        <v>1</v>
      </c>
      <c r="B418" s="38">
        <v>42992</v>
      </c>
      <c r="C418" s="3">
        <v>27000</v>
      </c>
      <c r="D418" s="3">
        <v>7371000</v>
      </c>
      <c r="E418" s="3">
        <v>267</v>
      </c>
      <c r="F418" s="3">
        <v>0</v>
      </c>
      <c r="G418" s="3">
        <v>273</v>
      </c>
      <c r="H418" s="3">
        <v>0</v>
      </c>
      <c r="I418" s="3">
        <v>0</v>
      </c>
      <c r="J418" s="3">
        <v>0</v>
      </c>
      <c r="K418">
        <f t="shared" si="6"/>
        <v>0</v>
      </c>
    </row>
    <row r="419" spans="1:11" x14ac:dyDescent="0.2">
      <c r="A419" s="2" t="s">
        <v>1</v>
      </c>
      <c r="B419" s="38">
        <v>42993</v>
      </c>
      <c r="C419" s="3">
        <v>16468</v>
      </c>
      <c r="D419" s="3">
        <v>4347552</v>
      </c>
      <c r="E419" s="3">
        <v>267</v>
      </c>
      <c r="F419" s="3">
        <v>0</v>
      </c>
      <c r="G419" s="3">
        <v>264</v>
      </c>
      <c r="H419" s="3">
        <v>0</v>
      </c>
      <c r="I419" s="3">
        <v>0</v>
      </c>
      <c r="J419" s="3">
        <v>0</v>
      </c>
      <c r="K419">
        <f t="shared" si="6"/>
        <v>0</v>
      </c>
    </row>
    <row r="420" spans="1:11" x14ac:dyDescent="0.2">
      <c r="A420" s="2" t="s">
        <v>1</v>
      </c>
      <c r="B420" s="38">
        <v>42996</v>
      </c>
      <c r="C420" s="3">
        <v>0</v>
      </c>
      <c r="D420" s="3">
        <v>0</v>
      </c>
      <c r="E420" s="3">
        <v>267</v>
      </c>
      <c r="F420" s="3">
        <v>0</v>
      </c>
      <c r="G420" s="3">
        <v>0</v>
      </c>
      <c r="H420" s="3">
        <v>0</v>
      </c>
      <c r="I420" s="3">
        <v>0</v>
      </c>
      <c r="J420" s="3">
        <v>0</v>
      </c>
      <c r="K420">
        <f t="shared" si="6"/>
        <v>0</v>
      </c>
    </row>
    <row r="421" spans="1:11" x14ac:dyDescent="0.2">
      <c r="A421" s="2" t="s">
        <v>1</v>
      </c>
      <c r="B421" s="38">
        <v>42997</v>
      </c>
      <c r="C421" s="3">
        <v>1533</v>
      </c>
      <c r="D421" s="3">
        <v>406245</v>
      </c>
      <c r="E421" s="3">
        <v>267</v>
      </c>
      <c r="F421" s="3">
        <v>0</v>
      </c>
      <c r="G421" s="3">
        <v>265</v>
      </c>
      <c r="H421" s="3">
        <v>0</v>
      </c>
      <c r="I421" s="3">
        <v>0</v>
      </c>
      <c r="J421" s="3">
        <v>0</v>
      </c>
      <c r="K421">
        <f t="shared" si="6"/>
        <v>0</v>
      </c>
    </row>
    <row r="422" spans="1:11" x14ac:dyDescent="0.2">
      <c r="A422" s="2" t="s">
        <v>1</v>
      </c>
      <c r="B422" s="38">
        <v>42998</v>
      </c>
      <c r="C422" s="3">
        <v>23730</v>
      </c>
      <c r="D422" s="3">
        <v>6429050</v>
      </c>
      <c r="E422" s="3">
        <v>267</v>
      </c>
      <c r="F422" s="3">
        <v>0</v>
      </c>
      <c r="G422" s="3">
        <v>270.92</v>
      </c>
      <c r="H422" s="3">
        <v>0</v>
      </c>
      <c r="I422" s="3">
        <v>0</v>
      </c>
      <c r="J422" s="3">
        <v>0</v>
      </c>
      <c r="K422">
        <f t="shared" si="6"/>
        <v>0</v>
      </c>
    </row>
    <row r="423" spans="1:11" x14ac:dyDescent="0.2">
      <c r="A423" s="2" t="s">
        <v>1</v>
      </c>
      <c r="B423" s="38">
        <v>42999</v>
      </c>
      <c r="C423" s="3">
        <v>172292</v>
      </c>
      <c r="D423" s="3">
        <v>47754976</v>
      </c>
      <c r="E423" s="3">
        <v>273</v>
      </c>
      <c r="F423" s="3">
        <v>279</v>
      </c>
      <c r="G423" s="3">
        <v>277.17</v>
      </c>
      <c r="H423" s="3">
        <v>273</v>
      </c>
      <c r="I423" s="3">
        <v>2.25</v>
      </c>
      <c r="J423" s="3">
        <v>6</v>
      </c>
      <c r="K423">
        <f t="shared" si="6"/>
        <v>2.2471910112359605E-2</v>
      </c>
    </row>
    <row r="424" spans="1:11" x14ac:dyDescent="0.2">
      <c r="A424" s="2" t="s">
        <v>1</v>
      </c>
      <c r="B424" s="38">
        <v>43000</v>
      </c>
      <c r="C424" s="3">
        <v>386480</v>
      </c>
      <c r="D424" s="3">
        <v>105265617</v>
      </c>
      <c r="E424" s="3">
        <v>272</v>
      </c>
      <c r="F424" s="3">
        <v>273</v>
      </c>
      <c r="G424" s="3">
        <v>272.37</v>
      </c>
      <c r="H424" s="3">
        <v>272</v>
      </c>
      <c r="I424" s="3">
        <v>-0.37</v>
      </c>
      <c r="J424" s="3">
        <v>-1</v>
      </c>
      <c r="K424">
        <f t="shared" si="6"/>
        <v>-3.66300366300365E-3</v>
      </c>
    </row>
    <row r="425" spans="1:11" x14ac:dyDescent="0.2">
      <c r="A425" s="2" t="s">
        <v>1</v>
      </c>
      <c r="B425" s="38">
        <v>43003</v>
      </c>
      <c r="C425" s="3">
        <v>39123</v>
      </c>
      <c r="D425" s="3">
        <v>10602333</v>
      </c>
      <c r="E425" s="3">
        <v>271</v>
      </c>
      <c r="F425" s="3">
        <v>271</v>
      </c>
      <c r="G425" s="3">
        <v>271</v>
      </c>
      <c r="H425" s="3">
        <v>271</v>
      </c>
      <c r="I425" s="3">
        <v>-0.37</v>
      </c>
      <c r="J425" s="3">
        <v>-1</v>
      </c>
      <c r="K425">
        <f t="shared" si="6"/>
        <v>-3.6764705882352811E-3</v>
      </c>
    </row>
    <row r="426" spans="1:11" x14ac:dyDescent="0.2">
      <c r="A426" s="2" t="s">
        <v>1</v>
      </c>
      <c r="B426" s="38">
        <v>43004</v>
      </c>
      <c r="C426" s="3">
        <v>3996</v>
      </c>
      <c r="D426" s="3">
        <v>1090908</v>
      </c>
      <c r="E426" s="3">
        <v>271</v>
      </c>
      <c r="F426" s="3">
        <v>0</v>
      </c>
      <c r="G426" s="3">
        <v>273</v>
      </c>
      <c r="H426" s="3">
        <v>0</v>
      </c>
      <c r="I426" s="3">
        <v>0</v>
      </c>
      <c r="J426" s="3">
        <v>0</v>
      </c>
      <c r="K426">
        <f t="shared" si="6"/>
        <v>0</v>
      </c>
    </row>
    <row r="427" spans="1:11" x14ac:dyDescent="0.2">
      <c r="A427" s="2" t="s">
        <v>1</v>
      </c>
      <c r="B427" s="38">
        <v>43005</v>
      </c>
      <c r="C427" s="3">
        <v>4931</v>
      </c>
      <c r="D427" s="3">
        <v>1336301</v>
      </c>
      <c r="E427" s="3">
        <v>271</v>
      </c>
      <c r="F427" s="3">
        <v>0</v>
      </c>
      <c r="G427" s="3">
        <v>271</v>
      </c>
      <c r="H427" s="3">
        <v>0</v>
      </c>
      <c r="I427" s="3">
        <v>0</v>
      </c>
      <c r="J427" s="3">
        <v>0</v>
      </c>
      <c r="K427">
        <f t="shared" si="6"/>
        <v>0</v>
      </c>
    </row>
    <row r="428" spans="1:11" x14ac:dyDescent="0.2">
      <c r="A428" s="2" t="s">
        <v>1</v>
      </c>
      <c r="B428" s="38">
        <v>43006</v>
      </c>
      <c r="C428" s="3">
        <v>23641</v>
      </c>
      <c r="D428" s="3">
        <v>6406711</v>
      </c>
      <c r="E428" s="3">
        <v>271</v>
      </c>
      <c r="F428" s="3">
        <v>271</v>
      </c>
      <c r="G428" s="3">
        <v>271</v>
      </c>
      <c r="H428" s="3">
        <v>271</v>
      </c>
      <c r="I428" s="3">
        <v>0</v>
      </c>
      <c r="J428" s="3">
        <v>0</v>
      </c>
      <c r="K428">
        <f t="shared" si="6"/>
        <v>0</v>
      </c>
    </row>
    <row r="429" spans="1:11" x14ac:dyDescent="0.2">
      <c r="A429" s="2" t="s">
        <v>1</v>
      </c>
      <c r="B429" s="38">
        <v>43007</v>
      </c>
      <c r="C429" s="3">
        <v>50899</v>
      </c>
      <c r="D429" s="3">
        <v>13556639</v>
      </c>
      <c r="E429" s="3">
        <v>269</v>
      </c>
      <c r="F429" s="3">
        <v>269</v>
      </c>
      <c r="G429" s="3">
        <v>266.33999999999997</v>
      </c>
      <c r="H429" s="3">
        <v>269</v>
      </c>
      <c r="I429" s="3">
        <v>-0.74</v>
      </c>
      <c r="J429" s="3">
        <v>-2</v>
      </c>
      <c r="K429">
        <f t="shared" si="6"/>
        <v>-7.3800738007380184E-3</v>
      </c>
    </row>
    <row r="430" spans="1:11" x14ac:dyDescent="0.2">
      <c r="A430" s="2" t="s">
        <v>1</v>
      </c>
      <c r="B430" s="38">
        <v>43010</v>
      </c>
      <c r="C430" s="3">
        <v>0</v>
      </c>
      <c r="D430" s="3">
        <v>0</v>
      </c>
      <c r="E430" s="3">
        <v>269</v>
      </c>
      <c r="F430" s="3">
        <v>0</v>
      </c>
      <c r="G430" s="3">
        <v>0</v>
      </c>
      <c r="H430" s="3">
        <v>0</v>
      </c>
      <c r="I430" s="3">
        <v>0</v>
      </c>
      <c r="J430" s="3">
        <v>0</v>
      </c>
      <c r="K430">
        <f t="shared" si="6"/>
        <v>0</v>
      </c>
    </row>
    <row r="431" spans="1:11" x14ac:dyDescent="0.2">
      <c r="A431" s="2" t="s">
        <v>1</v>
      </c>
      <c r="B431" s="38">
        <v>43011</v>
      </c>
      <c r="C431" s="3">
        <v>0</v>
      </c>
      <c r="D431" s="3">
        <v>0</v>
      </c>
      <c r="E431" s="3">
        <v>269</v>
      </c>
      <c r="F431" s="3">
        <v>0</v>
      </c>
      <c r="G431" s="3">
        <v>0</v>
      </c>
      <c r="H431" s="3">
        <v>0</v>
      </c>
      <c r="I431" s="3">
        <v>0</v>
      </c>
      <c r="J431" s="3">
        <v>0</v>
      </c>
      <c r="K431">
        <f t="shared" si="6"/>
        <v>0</v>
      </c>
    </row>
    <row r="432" spans="1:11" x14ac:dyDescent="0.2">
      <c r="A432" s="2" t="s">
        <v>1</v>
      </c>
      <c r="B432" s="38">
        <v>43012</v>
      </c>
      <c r="C432" s="3">
        <v>22338</v>
      </c>
      <c r="D432" s="3">
        <v>5941908</v>
      </c>
      <c r="E432" s="3">
        <v>266</v>
      </c>
      <c r="F432" s="3">
        <v>266</v>
      </c>
      <c r="G432" s="3">
        <v>266</v>
      </c>
      <c r="H432" s="3">
        <v>266</v>
      </c>
      <c r="I432" s="3">
        <v>-1.1200000000000001</v>
      </c>
      <c r="J432" s="3">
        <v>-3</v>
      </c>
      <c r="K432">
        <f t="shared" si="6"/>
        <v>-1.1152416356877359E-2</v>
      </c>
    </row>
    <row r="433" spans="1:11" x14ac:dyDescent="0.2">
      <c r="A433" s="2" t="s">
        <v>1</v>
      </c>
      <c r="B433" s="38">
        <v>43013</v>
      </c>
      <c r="C433" s="3">
        <v>0</v>
      </c>
      <c r="D433" s="3">
        <v>0</v>
      </c>
      <c r="E433" s="3">
        <v>266</v>
      </c>
      <c r="F433" s="3">
        <v>0</v>
      </c>
      <c r="G433" s="3">
        <v>0</v>
      </c>
      <c r="H433" s="3">
        <v>0</v>
      </c>
      <c r="I433" s="3">
        <v>0</v>
      </c>
      <c r="J433" s="3">
        <v>0</v>
      </c>
      <c r="K433">
        <f t="shared" si="6"/>
        <v>0</v>
      </c>
    </row>
    <row r="434" spans="1:11" x14ac:dyDescent="0.2">
      <c r="A434" s="2" t="s">
        <v>1</v>
      </c>
      <c r="B434" s="38">
        <v>43014</v>
      </c>
      <c r="C434" s="3">
        <v>0</v>
      </c>
      <c r="D434" s="3">
        <v>0</v>
      </c>
      <c r="E434" s="3">
        <v>266</v>
      </c>
      <c r="F434" s="3">
        <v>0</v>
      </c>
      <c r="G434" s="3">
        <v>0</v>
      </c>
      <c r="H434" s="3">
        <v>0</v>
      </c>
      <c r="I434" s="3">
        <v>0</v>
      </c>
      <c r="J434" s="3">
        <v>0</v>
      </c>
      <c r="K434">
        <f t="shared" si="6"/>
        <v>0</v>
      </c>
    </row>
    <row r="435" spans="1:11" x14ac:dyDescent="0.2">
      <c r="A435" s="2" t="s">
        <v>1</v>
      </c>
      <c r="B435" s="38">
        <v>43017</v>
      </c>
      <c r="C435" s="3">
        <v>0</v>
      </c>
      <c r="D435" s="3">
        <v>0</v>
      </c>
      <c r="E435" s="3">
        <v>266</v>
      </c>
      <c r="F435" s="3">
        <v>0</v>
      </c>
      <c r="G435" s="3">
        <v>0</v>
      </c>
      <c r="H435" s="3">
        <v>0</v>
      </c>
      <c r="I435" s="3">
        <v>0</v>
      </c>
      <c r="J435" s="3">
        <v>0</v>
      </c>
      <c r="K435">
        <f t="shared" si="6"/>
        <v>0</v>
      </c>
    </row>
    <row r="436" spans="1:11" x14ac:dyDescent="0.2">
      <c r="A436" s="2" t="s">
        <v>1</v>
      </c>
      <c r="B436" s="38">
        <v>43018</v>
      </c>
      <c r="C436" s="3">
        <v>97029</v>
      </c>
      <c r="D436" s="3">
        <v>25319424</v>
      </c>
      <c r="E436" s="3">
        <v>262</v>
      </c>
      <c r="F436" s="3">
        <v>262</v>
      </c>
      <c r="G436" s="3">
        <v>260.95</v>
      </c>
      <c r="H436" s="3">
        <v>262</v>
      </c>
      <c r="I436" s="3">
        <v>-1.5</v>
      </c>
      <c r="J436" s="3">
        <v>-4</v>
      </c>
      <c r="K436">
        <f t="shared" si="6"/>
        <v>-1.5037593984962405E-2</v>
      </c>
    </row>
    <row r="437" spans="1:11" x14ac:dyDescent="0.2">
      <c r="A437" s="2" t="s">
        <v>1</v>
      </c>
      <c r="B437" s="38">
        <v>43019</v>
      </c>
      <c r="C437" s="3">
        <v>24549</v>
      </c>
      <c r="D437" s="3">
        <v>6330064</v>
      </c>
      <c r="E437" s="3">
        <v>262</v>
      </c>
      <c r="F437" s="3">
        <v>0</v>
      </c>
      <c r="G437" s="3">
        <v>257.85000000000002</v>
      </c>
      <c r="H437" s="3">
        <v>0</v>
      </c>
      <c r="I437" s="3">
        <v>0</v>
      </c>
      <c r="J437" s="3">
        <v>0</v>
      </c>
      <c r="K437">
        <f t="shared" si="6"/>
        <v>0</v>
      </c>
    </row>
    <row r="438" spans="1:11" x14ac:dyDescent="0.2">
      <c r="A438" s="2" t="s">
        <v>1</v>
      </c>
      <c r="B438" s="38">
        <v>43020</v>
      </c>
      <c r="C438" s="3">
        <v>8514</v>
      </c>
      <c r="D438" s="3">
        <v>2205126</v>
      </c>
      <c r="E438" s="3">
        <v>262</v>
      </c>
      <c r="F438" s="3">
        <v>0</v>
      </c>
      <c r="G438" s="3">
        <v>259</v>
      </c>
      <c r="H438" s="3">
        <v>0</v>
      </c>
      <c r="I438" s="3">
        <v>0</v>
      </c>
      <c r="J438" s="3">
        <v>0</v>
      </c>
      <c r="K438">
        <f t="shared" si="6"/>
        <v>0</v>
      </c>
    </row>
    <row r="439" spans="1:11" x14ac:dyDescent="0.2">
      <c r="A439" s="2" t="s">
        <v>1</v>
      </c>
      <c r="B439" s="38">
        <v>43021</v>
      </c>
      <c r="C439" s="3">
        <v>16030</v>
      </c>
      <c r="D439" s="3">
        <v>4215890</v>
      </c>
      <c r="E439" s="3">
        <v>262</v>
      </c>
      <c r="F439" s="3">
        <v>0</v>
      </c>
      <c r="G439" s="3">
        <v>263</v>
      </c>
      <c r="H439" s="3">
        <v>0</v>
      </c>
      <c r="I439" s="3">
        <v>0</v>
      </c>
      <c r="J439" s="3">
        <v>0</v>
      </c>
      <c r="K439">
        <f t="shared" si="6"/>
        <v>0</v>
      </c>
    </row>
    <row r="440" spans="1:11" x14ac:dyDescent="0.2">
      <c r="A440" s="2" t="s">
        <v>1</v>
      </c>
      <c r="B440" s="38">
        <v>43025</v>
      </c>
      <c r="C440" s="3">
        <v>740320</v>
      </c>
      <c r="D440" s="3">
        <v>196084786</v>
      </c>
      <c r="E440" s="3">
        <v>260</v>
      </c>
      <c r="F440" s="3">
        <v>267</v>
      </c>
      <c r="G440" s="3">
        <v>264.86</v>
      </c>
      <c r="H440" s="3">
        <v>260</v>
      </c>
      <c r="I440" s="3">
        <v>-0.76</v>
      </c>
      <c r="J440" s="3">
        <v>-2</v>
      </c>
      <c r="K440">
        <f t="shared" si="6"/>
        <v>-7.6335877862595547E-3</v>
      </c>
    </row>
    <row r="441" spans="1:11" x14ac:dyDescent="0.2">
      <c r="A441" s="2" t="s">
        <v>1</v>
      </c>
      <c r="B441" s="38">
        <v>43026</v>
      </c>
      <c r="C441" s="3">
        <v>2894</v>
      </c>
      <c r="D441" s="3">
        <v>746652</v>
      </c>
      <c r="E441" s="3">
        <v>260</v>
      </c>
      <c r="F441" s="3">
        <v>0</v>
      </c>
      <c r="G441" s="3">
        <v>258</v>
      </c>
      <c r="H441" s="3">
        <v>0</v>
      </c>
      <c r="I441" s="3">
        <v>0</v>
      </c>
      <c r="J441" s="3">
        <v>0</v>
      </c>
      <c r="K441">
        <f t="shared" si="6"/>
        <v>0</v>
      </c>
    </row>
    <row r="442" spans="1:11" x14ac:dyDescent="0.2">
      <c r="A442" s="2" t="s">
        <v>1</v>
      </c>
      <c r="B442" s="38">
        <v>43027</v>
      </c>
      <c r="C442" s="3">
        <v>0</v>
      </c>
      <c r="D442" s="3">
        <v>0</v>
      </c>
      <c r="E442" s="3">
        <v>260</v>
      </c>
      <c r="F442" s="3">
        <v>0</v>
      </c>
      <c r="G442" s="3">
        <v>0</v>
      </c>
      <c r="H442" s="3">
        <v>0</v>
      </c>
      <c r="I442" s="3">
        <v>0</v>
      </c>
      <c r="J442" s="3">
        <v>0</v>
      </c>
      <c r="K442">
        <f t="shared" si="6"/>
        <v>0</v>
      </c>
    </row>
    <row r="443" spans="1:11" x14ac:dyDescent="0.2">
      <c r="A443" s="2" t="s">
        <v>1</v>
      </c>
      <c r="B443" s="38">
        <v>43028</v>
      </c>
      <c r="C443" s="3">
        <v>0</v>
      </c>
      <c r="D443" s="3">
        <v>0</v>
      </c>
      <c r="E443" s="3">
        <v>260</v>
      </c>
      <c r="F443" s="3">
        <v>0</v>
      </c>
      <c r="G443" s="3">
        <v>0</v>
      </c>
      <c r="H443" s="3">
        <v>0</v>
      </c>
      <c r="I443" s="3">
        <v>0</v>
      </c>
      <c r="J443" s="3">
        <v>0</v>
      </c>
      <c r="K443">
        <f t="shared" si="6"/>
        <v>0</v>
      </c>
    </row>
    <row r="444" spans="1:11" x14ac:dyDescent="0.2">
      <c r="A444" s="2" t="s">
        <v>1</v>
      </c>
      <c r="B444" s="38">
        <v>43031</v>
      </c>
      <c r="C444" s="3">
        <v>0</v>
      </c>
      <c r="D444" s="3">
        <v>0</v>
      </c>
      <c r="E444" s="3">
        <v>260</v>
      </c>
      <c r="F444" s="3">
        <v>0</v>
      </c>
      <c r="G444" s="3">
        <v>0</v>
      </c>
      <c r="H444" s="3">
        <v>0</v>
      </c>
      <c r="I444" s="3">
        <v>0</v>
      </c>
      <c r="J444" s="3">
        <v>0</v>
      </c>
      <c r="K444">
        <f t="shared" si="6"/>
        <v>0</v>
      </c>
    </row>
    <row r="445" spans="1:11" x14ac:dyDescent="0.2">
      <c r="A445" s="2" t="s">
        <v>1</v>
      </c>
      <c r="B445" s="38">
        <v>43032</v>
      </c>
      <c r="C445" s="3">
        <v>0</v>
      </c>
      <c r="D445" s="3">
        <v>0</v>
      </c>
      <c r="E445" s="3">
        <v>260</v>
      </c>
      <c r="F445" s="3">
        <v>0</v>
      </c>
      <c r="G445" s="3">
        <v>0</v>
      </c>
      <c r="H445" s="3">
        <v>0</v>
      </c>
      <c r="I445" s="3">
        <v>0</v>
      </c>
      <c r="J445" s="3">
        <v>0</v>
      </c>
      <c r="K445">
        <f t="shared" si="6"/>
        <v>0</v>
      </c>
    </row>
    <row r="446" spans="1:11" x14ac:dyDescent="0.2">
      <c r="A446" s="2" t="s">
        <v>1</v>
      </c>
      <c r="B446" s="38">
        <v>43033</v>
      </c>
      <c r="C446" s="3">
        <v>19842</v>
      </c>
      <c r="D446" s="3">
        <v>5158920</v>
      </c>
      <c r="E446" s="3">
        <v>260</v>
      </c>
      <c r="F446" s="3">
        <v>0</v>
      </c>
      <c r="G446" s="3">
        <v>260</v>
      </c>
      <c r="H446" s="3">
        <v>0</v>
      </c>
      <c r="I446" s="3">
        <v>0</v>
      </c>
      <c r="J446" s="3">
        <v>0</v>
      </c>
      <c r="K446">
        <f t="shared" si="6"/>
        <v>0</v>
      </c>
    </row>
    <row r="447" spans="1:11" x14ac:dyDescent="0.2">
      <c r="A447" s="2" t="s">
        <v>1</v>
      </c>
      <c r="B447" s="38">
        <v>43034</v>
      </c>
      <c r="C447" s="3">
        <v>0</v>
      </c>
      <c r="D447" s="3">
        <v>0</v>
      </c>
      <c r="E447" s="3">
        <v>260</v>
      </c>
      <c r="F447" s="3">
        <v>0</v>
      </c>
      <c r="G447" s="3">
        <v>0</v>
      </c>
      <c r="H447" s="3">
        <v>0</v>
      </c>
      <c r="I447" s="3">
        <v>0</v>
      </c>
      <c r="J447" s="3">
        <v>0</v>
      </c>
      <c r="K447">
        <f t="shared" si="6"/>
        <v>0</v>
      </c>
    </row>
    <row r="448" spans="1:11" x14ac:dyDescent="0.2">
      <c r="A448" s="2" t="s">
        <v>1</v>
      </c>
      <c r="B448" s="38">
        <v>43035</v>
      </c>
      <c r="C448" s="3">
        <v>0</v>
      </c>
      <c r="D448" s="3">
        <v>0</v>
      </c>
      <c r="E448" s="3">
        <v>260</v>
      </c>
      <c r="F448" s="3">
        <v>0</v>
      </c>
      <c r="G448" s="3">
        <v>0</v>
      </c>
      <c r="H448" s="3">
        <v>0</v>
      </c>
      <c r="I448" s="3">
        <v>0</v>
      </c>
      <c r="J448" s="3">
        <v>0</v>
      </c>
      <c r="K448">
        <f t="shared" si="6"/>
        <v>0</v>
      </c>
    </row>
    <row r="449" spans="1:11" x14ac:dyDescent="0.2">
      <c r="A449" s="2" t="s">
        <v>1</v>
      </c>
      <c r="B449" s="38">
        <v>43038</v>
      </c>
      <c r="C449" s="3">
        <v>60000</v>
      </c>
      <c r="D449" s="3">
        <v>15900000</v>
      </c>
      <c r="E449" s="3">
        <v>265</v>
      </c>
      <c r="F449" s="3">
        <v>265</v>
      </c>
      <c r="G449" s="3">
        <v>265</v>
      </c>
      <c r="H449" s="3">
        <v>265</v>
      </c>
      <c r="I449" s="3">
        <v>1.92</v>
      </c>
      <c r="J449" s="3">
        <v>5</v>
      </c>
      <c r="K449">
        <f t="shared" si="6"/>
        <v>1.9230769230769162E-2</v>
      </c>
    </row>
    <row r="450" spans="1:11" x14ac:dyDescent="0.2">
      <c r="A450" s="2" t="s">
        <v>1</v>
      </c>
      <c r="B450" s="38">
        <v>43039</v>
      </c>
      <c r="C450" s="3">
        <v>0</v>
      </c>
      <c r="D450" s="3">
        <v>0</v>
      </c>
      <c r="E450" s="3">
        <v>265</v>
      </c>
      <c r="F450" s="3">
        <v>0</v>
      </c>
      <c r="G450" s="3">
        <v>0</v>
      </c>
      <c r="H450" s="3">
        <v>0</v>
      </c>
      <c r="I450" s="3">
        <v>0</v>
      </c>
      <c r="J450" s="3">
        <v>0</v>
      </c>
      <c r="K450">
        <f t="shared" si="6"/>
        <v>0</v>
      </c>
    </row>
    <row r="451" spans="1:11" x14ac:dyDescent="0.2">
      <c r="A451" s="2" t="s">
        <v>1</v>
      </c>
      <c r="B451" s="38">
        <v>43040</v>
      </c>
      <c r="C451" s="3">
        <v>418095</v>
      </c>
      <c r="D451" s="3">
        <v>111020466</v>
      </c>
      <c r="E451" s="3">
        <v>262</v>
      </c>
      <c r="F451" s="3">
        <v>266</v>
      </c>
      <c r="G451" s="3">
        <v>265.54000000000002</v>
      </c>
      <c r="H451" s="3">
        <v>262</v>
      </c>
      <c r="I451" s="3">
        <v>-1.1299999999999999</v>
      </c>
      <c r="J451" s="3">
        <v>-3</v>
      </c>
      <c r="K451">
        <f t="shared" si="6"/>
        <v>-1.132075471698113E-2</v>
      </c>
    </row>
    <row r="452" spans="1:11" x14ac:dyDescent="0.2">
      <c r="A452" s="2" t="s">
        <v>1</v>
      </c>
      <c r="B452" s="38">
        <v>43041</v>
      </c>
      <c r="C452" s="3">
        <v>0</v>
      </c>
      <c r="D452" s="3">
        <v>0</v>
      </c>
      <c r="E452" s="3">
        <v>262</v>
      </c>
      <c r="F452" s="3">
        <v>0</v>
      </c>
      <c r="G452" s="3">
        <v>0</v>
      </c>
      <c r="H452" s="3">
        <v>0</v>
      </c>
      <c r="I452" s="3">
        <v>0</v>
      </c>
      <c r="J452" s="3">
        <v>0</v>
      </c>
      <c r="K452">
        <f t="shared" ref="K452:K515" si="7">+E452/E451-1</f>
        <v>0</v>
      </c>
    </row>
    <row r="453" spans="1:11" x14ac:dyDescent="0.2">
      <c r="A453" s="2" t="s">
        <v>1</v>
      </c>
      <c r="B453" s="38">
        <v>43042</v>
      </c>
      <c r="C453" s="3">
        <v>242300</v>
      </c>
      <c r="D453" s="3">
        <v>63482600</v>
      </c>
      <c r="E453" s="3">
        <v>262</v>
      </c>
      <c r="F453" s="3">
        <v>262</v>
      </c>
      <c r="G453" s="3">
        <v>262</v>
      </c>
      <c r="H453" s="3">
        <v>262</v>
      </c>
      <c r="I453" s="3">
        <v>0</v>
      </c>
      <c r="J453" s="3">
        <v>0</v>
      </c>
      <c r="K453">
        <f t="shared" si="7"/>
        <v>0</v>
      </c>
    </row>
    <row r="454" spans="1:11" x14ac:dyDescent="0.2">
      <c r="A454" s="2" t="s">
        <v>1</v>
      </c>
      <c r="B454" s="38">
        <v>43046</v>
      </c>
      <c r="C454" s="3">
        <v>14067</v>
      </c>
      <c r="D454" s="3">
        <v>3671487</v>
      </c>
      <c r="E454" s="3">
        <v>262</v>
      </c>
      <c r="F454" s="3">
        <v>0</v>
      </c>
      <c r="G454" s="3">
        <v>261</v>
      </c>
      <c r="H454" s="3">
        <v>0</v>
      </c>
      <c r="I454" s="3">
        <v>0</v>
      </c>
      <c r="J454" s="3">
        <v>0</v>
      </c>
      <c r="K454">
        <f t="shared" si="7"/>
        <v>0</v>
      </c>
    </row>
    <row r="455" spans="1:11" x14ac:dyDescent="0.2">
      <c r="A455" s="2" t="s">
        <v>1</v>
      </c>
      <c r="B455" s="38">
        <v>43047</v>
      </c>
      <c r="C455" s="3">
        <v>149000</v>
      </c>
      <c r="D455" s="3">
        <v>39038000</v>
      </c>
      <c r="E455" s="3">
        <v>262</v>
      </c>
      <c r="F455" s="3">
        <v>262</v>
      </c>
      <c r="G455" s="3">
        <v>262</v>
      </c>
      <c r="H455" s="3">
        <v>262</v>
      </c>
      <c r="I455" s="3">
        <v>0</v>
      </c>
      <c r="J455" s="3">
        <v>0</v>
      </c>
      <c r="K455">
        <f t="shared" si="7"/>
        <v>0</v>
      </c>
    </row>
    <row r="456" spans="1:11" x14ac:dyDescent="0.2">
      <c r="A456" s="2" t="s">
        <v>1</v>
      </c>
      <c r="B456" s="38">
        <v>43048</v>
      </c>
      <c r="C456" s="3">
        <v>922352</v>
      </c>
      <c r="D456" s="3">
        <v>246253872</v>
      </c>
      <c r="E456" s="3">
        <v>267</v>
      </c>
      <c r="F456" s="3">
        <v>267</v>
      </c>
      <c r="G456" s="3">
        <v>266.98</v>
      </c>
      <c r="H456" s="3">
        <v>267</v>
      </c>
      <c r="I456" s="3">
        <v>1.91</v>
      </c>
      <c r="J456" s="3">
        <v>5</v>
      </c>
      <c r="K456">
        <f t="shared" si="7"/>
        <v>1.9083969465648831E-2</v>
      </c>
    </row>
    <row r="457" spans="1:11" x14ac:dyDescent="0.2">
      <c r="A457" s="2" t="s">
        <v>1</v>
      </c>
      <c r="B457" s="38">
        <v>43049</v>
      </c>
      <c r="C457" s="3">
        <v>27865</v>
      </c>
      <c r="D457" s="3">
        <v>7410944</v>
      </c>
      <c r="E457" s="3">
        <v>267</v>
      </c>
      <c r="F457" s="3">
        <v>0</v>
      </c>
      <c r="G457" s="3">
        <v>265.95999999999998</v>
      </c>
      <c r="H457" s="3">
        <v>0</v>
      </c>
      <c r="I457" s="3">
        <v>0</v>
      </c>
      <c r="J457" s="3">
        <v>0</v>
      </c>
      <c r="K457">
        <f t="shared" si="7"/>
        <v>0</v>
      </c>
    </row>
    <row r="458" spans="1:11" x14ac:dyDescent="0.2">
      <c r="A458" s="2" t="s">
        <v>1</v>
      </c>
      <c r="B458" s="38">
        <v>43053</v>
      </c>
      <c r="C458" s="3">
        <v>0</v>
      </c>
      <c r="D458" s="3">
        <v>0</v>
      </c>
      <c r="E458" s="3">
        <v>267</v>
      </c>
      <c r="F458" s="3">
        <v>0</v>
      </c>
      <c r="G458" s="3">
        <v>0</v>
      </c>
      <c r="H458" s="3">
        <v>0</v>
      </c>
      <c r="I458" s="3">
        <v>0</v>
      </c>
      <c r="J458" s="3">
        <v>0</v>
      </c>
      <c r="K458">
        <f t="shared" si="7"/>
        <v>0</v>
      </c>
    </row>
    <row r="459" spans="1:11" x14ac:dyDescent="0.2">
      <c r="A459" s="2" t="s">
        <v>1</v>
      </c>
      <c r="B459" s="38">
        <v>43054</v>
      </c>
      <c r="C459" s="3">
        <v>43122</v>
      </c>
      <c r="D459" s="3">
        <v>11427208</v>
      </c>
      <c r="E459" s="3">
        <v>267</v>
      </c>
      <c r="F459" s="3">
        <v>0</v>
      </c>
      <c r="G459" s="3">
        <v>265</v>
      </c>
      <c r="H459" s="3">
        <v>0</v>
      </c>
      <c r="I459" s="3">
        <v>0</v>
      </c>
      <c r="J459" s="3">
        <v>0</v>
      </c>
      <c r="K459">
        <f t="shared" si="7"/>
        <v>0</v>
      </c>
    </row>
    <row r="460" spans="1:11" x14ac:dyDescent="0.2">
      <c r="A460" s="2" t="s">
        <v>1</v>
      </c>
      <c r="B460" s="38">
        <v>43055</v>
      </c>
      <c r="C460" s="3">
        <v>50418</v>
      </c>
      <c r="D460" s="3">
        <v>13360770</v>
      </c>
      <c r="E460" s="3">
        <v>265</v>
      </c>
      <c r="F460" s="3">
        <v>265</v>
      </c>
      <c r="G460" s="3">
        <v>265</v>
      </c>
      <c r="H460" s="3">
        <v>265</v>
      </c>
      <c r="I460" s="3">
        <v>-0.75</v>
      </c>
      <c r="J460" s="3">
        <v>-2</v>
      </c>
      <c r="K460">
        <f t="shared" si="7"/>
        <v>-7.4906367041198685E-3</v>
      </c>
    </row>
    <row r="461" spans="1:11" x14ac:dyDescent="0.2">
      <c r="A461" s="2" t="s">
        <v>1</v>
      </c>
      <c r="B461" s="38">
        <v>43056</v>
      </c>
      <c r="C461" s="3">
        <v>0</v>
      </c>
      <c r="D461" s="3">
        <v>0</v>
      </c>
      <c r="E461" s="3">
        <v>265</v>
      </c>
      <c r="F461" s="3">
        <v>0</v>
      </c>
      <c r="G461" s="3">
        <v>0</v>
      </c>
      <c r="H461" s="3">
        <v>0</v>
      </c>
      <c r="I461" s="3">
        <v>0</v>
      </c>
      <c r="J461" s="3">
        <v>0</v>
      </c>
      <c r="K461">
        <f t="shared" si="7"/>
        <v>0</v>
      </c>
    </row>
    <row r="462" spans="1:11" x14ac:dyDescent="0.2">
      <c r="A462" s="2" t="s">
        <v>1</v>
      </c>
      <c r="B462" s="38">
        <v>43059</v>
      </c>
      <c r="C462" s="3">
        <v>207380</v>
      </c>
      <c r="D462" s="3">
        <v>54955700</v>
      </c>
      <c r="E462" s="3">
        <v>265</v>
      </c>
      <c r="F462" s="3">
        <v>265</v>
      </c>
      <c r="G462" s="3">
        <v>265</v>
      </c>
      <c r="H462" s="3">
        <v>265</v>
      </c>
      <c r="I462" s="3">
        <v>0</v>
      </c>
      <c r="J462" s="3">
        <v>0</v>
      </c>
      <c r="K462">
        <f t="shared" si="7"/>
        <v>0</v>
      </c>
    </row>
    <row r="463" spans="1:11" x14ac:dyDescent="0.2">
      <c r="A463" s="2" t="s">
        <v>1</v>
      </c>
      <c r="B463" s="38">
        <v>43060</v>
      </c>
      <c r="C463" s="3">
        <v>95000</v>
      </c>
      <c r="D463" s="3">
        <v>25175000</v>
      </c>
      <c r="E463" s="3">
        <v>265</v>
      </c>
      <c r="F463" s="3">
        <v>265</v>
      </c>
      <c r="G463" s="3">
        <v>265</v>
      </c>
      <c r="H463" s="3">
        <v>265</v>
      </c>
      <c r="I463" s="3">
        <v>0</v>
      </c>
      <c r="J463" s="3">
        <v>0</v>
      </c>
      <c r="K463">
        <f t="shared" si="7"/>
        <v>0</v>
      </c>
    </row>
    <row r="464" spans="1:11" x14ac:dyDescent="0.2">
      <c r="A464" s="2" t="s">
        <v>1</v>
      </c>
      <c r="B464" s="38">
        <v>43061</v>
      </c>
      <c r="C464" s="3">
        <v>0</v>
      </c>
      <c r="D464" s="3">
        <v>0</v>
      </c>
      <c r="E464" s="3">
        <v>265</v>
      </c>
      <c r="F464" s="3">
        <v>0</v>
      </c>
      <c r="G464" s="3">
        <v>0</v>
      </c>
      <c r="H464" s="3">
        <v>0</v>
      </c>
      <c r="I464" s="3">
        <v>0</v>
      </c>
      <c r="J464" s="3">
        <v>0</v>
      </c>
      <c r="K464">
        <f t="shared" si="7"/>
        <v>0</v>
      </c>
    </row>
    <row r="465" spans="1:11" x14ac:dyDescent="0.2">
      <c r="A465" s="2" t="s">
        <v>1</v>
      </c>
      <c r="B465" s="38">
        <v>43062</v>
      </c>
      <c r="C465" s="3">
        <v>7199</v>
      </c>
      <c r="D465" s="3">
        <v>1886138</v>
      </c>
      <c r="E465" s="3">
        <v>265</v>
      </c>
      <c r="F465" s="3">
        <v>0</v>
      </c>
      <c r="G465" s="3">
        <v>262</v>
      </c>
      <c r="H465" s="3">
        <v>0</v>
      </c>
      <c r="I465" s="3">
        <v>0</v>
      </c>
      <c r="J465" s="3">
        <v>0</v>
      </c>
      <c r="K465">
        <f t="shared" si="7"/>
        <v>0</v>
      </c>
    </row>
    <row r="466" spans="1:11" x14ac:dyDescent="0.2">
      <c r="A466" s="2" t="s">
        <v>1</v>
      </c>
      <c r="B466" s="38">
        <v>43063</v>
      </c>
      <c r="C466" s="3">
        <v>220000</v>
      </c>
      <c r="D466" s="3">
        <v>58300000</v>
      </c>
      <c r="E466" s="3">
        <v>265</v>
      </c>
      <c r="F466" s="3">
        <v>265</v>
      </c>
      <c r="G466" s="3">
        <v>265</v>
      </c>
      <c r="H466" s="3">
        <v>265</v>
      </c>
      <c r="I466" s="3">
        <v>0</v>
      </c>
      <c r="J466" s="3">
        <v>0</v>
      </c>
      <c r="K466">
        <f t="shared" si="7"/>
        <v>0</v>
      </c>
    </row>
    <row r="467" spans="1:11" x14ac:dyDescent="0.2">
      <c r="A467" s="2" t="s">
        <v>1</v>
      </c>
      <c r="B467" s="38">
        <v>43066</v>
      </c>
      <c r="C467" s="3">
        <v>50000</v>
      </c>
      <c r="D467" s="3">
        <v>13250000</v>
      </c>
      <c r="E467" s="3">
        <v>265</v>
      </c>
      <c r="F467" s="3">
        <v>265</v>
      </c>
      <c r="G467" s="3">
        <v>265</v>
      </c>
      <c r="H467" s="3">
        <v>265</v>
      </c>
      <c r="I467" s="3">
        <v>0</v>
      </c>
      <c r="J467" s="3">
        <v>0</v>
      </c>
      <c r="K467">
        <f t="shared" si="7"/>
        <v>0</v>
      </c>
    </row>
    <row r="468" spans="1:11" x14ac:dyDescent="0.2">
      <c r="A468" s="2" t="s">
        <v>1</v>
      </c>
      <c r="B468" s="38">
        <v>43067</v>
      </c>
      <c r="C468" s="3">
        <v>64668</v>
      </c>
      <c r="D468" s="3">
        <v>17095113</v>
      </c>
      <c r="E468" s="3">
        <v>265</v>
      </c>
      <c r="F468" s="3">
        <v>265</v>
      </c>
      <c r="G468" s="3">
        <v>264.35000000000002</v>
      </c>
      <c r="H468" s="3">
        <v>265</v>
      </c>
      <c r="I468" s="3">
        <v>0</v>
      </c>
      <c r="J468" s="3">
        <v>0</v>
      </c>
      <c r="K468">
        <f t="shared" si="7"/>
        <v>0</v>
      </c>
    </row>
    <row r="469" spans="1:11" x14ac:dyDescent="0.2">
      <c r="A469" s="2" t="s">
        <v>1</v>
      </c>
      <c r="B469" s="38">
        <v>43068</v>
      </c>
      <c r="C469" s="3">
        <v>167555</v>
      </c>
      <c r="D469" s="3">
        <v>44378067</v>
      </c>
      <c r="E469" s="3">
        <v>265</v>
      </c>
      <c r="F469" s="3">
        <v>265</v>
      </c>
      <c r="G469" s="3">
        <v>264.86</v>
      </c>
      <c r="H469" s="3">
        <v>265</v>
      </c>
      <c r="I469" s="3">
        <v>0</v>
      </c>
      <c r="J469" s="3">
        <v>0</v>
      </c>
      <c r="K469">
        <f t="shared" si="7"/>
        <v>0</v>
      </c>
    </row>
    <row r="470" spans="1:11" x14ac:dyDescent="0.2">
      <c r="A470" s="2" t="s">
        <v>1</v>
      </c>
      <c r="B470" s="38">
        <v>43069</v>
      </c>
      <c r="C470" s="3">
        <v>6525</v>
      </c>
      <c r="D470" s="3">
        <v>1709550</v>
      </c>
      <c r="E470" s="3">
        <v>265</v>
      </c>
      <c r="F470" s="3">
        <v>0</v>
      </c>
      <c r="G470" s="3">
        <v>262</v>
      </c>
      <c r="H470" s="3">
        <v>0</v>
      </c>
      <c r="I470" s="3">
        <v>0</v>
      </c>
      <c r="J470" s="3">
        <v>0</v>
      </c>
      <c r="K470">
        <f t="shared" si="7"/>
        <v>0</v>
      </c>
    </row>
    <row r="471" spans="1:11" x14ac:dyDescent="0.2">
      <c r="A471" s="2" t="s">
        <v>1</v>
      </c>
      <c r="B471" s="38">
        <v>43070</v>
      </c>
      <c r="C471" s="3">
        <v>267209</v>
      </c>
      <c r="D471" s="3">
        <v>70810385</v>
      </c>
      <c r="E471" s="3">
        <v>265</v>
      </c>
      <c r="F471" s="3">
        <v>265</v>
      </c>
      <c r="G471" s="3">
        <v>265</v>
      </c>
      <c r="H471" s="3">
        <v>265</v>
      </c>
      <c r="I471" s="3">
        <v>0</v>
      </c>
      <c r="J471" s="3">
        <v>0</v>
      </c>
      <c r="K471">
        <f t="shared" si="7"/>
        <v>0</v>
      </c>
    </row>
    <row r="472" spans="1:11" x14ac:dyDescent="0.2">
      <c r="A472" s="2" t="s">
        <v>1</v>
      </c>
      <c r="B472" s="38">
        <v>43073</v>
      </c>
      <c r="C472" s="3">
        <v>0</v>
      </c>
      <c r="D472" s="3">
        <v>0</v>
      </c>
      <c r="E472" s="3">
        <v>265</v>
      </c>
      <c r="F472" s="3">
        <v>0</v>
      </c>
      <c r="G472" s="3">
        <v>0</v>
      </c>
      <c r="H472" s="3">
        <v>0</v>
      </c>
      <c r="I472" s="3">
        <v>0</v>
      </c>
      <c r="J472" s="3">
        <v>0</v>
      </c>
      <c r="K472">
        <f t="shared" si="7"/>
        <v>0</v>
      </c>
    </row>
    <row r="473" spans="1:11" x14ac:dyDescent="0.2">
      <c r="A473" s="2" t="s">
        <v>1</v>
      </c>
      <c r="B473" s="38">
        <v>43074</v>
      </c>
      <c r="C473" s="3">
        <v>0</v>
      </c>
      <c r="D473" s="3">
        <v>0</v>
      </c>
      <c r="E473" s="3">
        <v>265</v>
      </c>
      <c r="F473" s="3">
        <v>0</v>
      </c>
      <c r="G473" s="3">
        <v>0</v>
      </c>
      <c r="H473" s="3">
        <v>0</v>
      </c>
      <c r="I473" s="3">
        <v>0</v>
      </c>
      <c r="J473" s="3">
        <v>0</v>
      </c>
      <c r="K473">
        <f t="shared" si="7"/>
        <v>0</v>
      </c>
    </row>
    <row r="474" spans="1:11" x14ac:dyDescent="0.2">
      <c r="A474" s="2" t="s">
        <v>1</v>
      </c>
      <c r="B474" s="38">
        <v>43075</v>
      </c>
      <c r="C474" s="3">
        <v>106891</v>
      </c>
      <c r="D474" s="3">
        <v>28191660</v>
      </c>
      <c r="E474" s="3">
        <v>264</v>
      </c>
      <c r="F474" s="3">
        <v>264</v>
      </c>
      <c r="G474" s="3">
        <v>263.74</v>
      </c>
      <c r="H474" s="3">
        <v>264</v>
      </c>
      <c r="I474" s="3">
        <v>-0.38</v>
      </c>
      <c r="J474" s="3">
        <v>-1</v>
      </c>
      <c r="K474">
        <f t="shared" si="7"/>
        <v>-3.7735849056603765E-3</v>
      </c>
    </row>
    <row r="475" spans="1:11" x14ac:dyDescent="0.2">
      <c r="A475" s="2" t="s">
        <v>1</v>
      </c>
      <c r="B475" s="38">
        <v>43076</v>
      </c>
      <c r="C475" s="3">
        <v>0</v>
      </c>
      <c r="D475" s="3">
        <v>0</v>
      </c>
      <c r="E475" s="3">
        <v>264</v>
      </c>
      <c r="F475" s="3">
        <v>0</v>
      </c>
      <c r="G475" s="3">
        <v>0</v>
      </c>
      <c r="H475" s="3">
        <v>0</v>
      </c>
      <c r="I475" s="3">
        <v>0</v>
      </c>
      <c r="J475" s="3">
        <v>0</v>
      </c>
      <c r="K475">
        <f t="shared" si="7"/>
        <v>0</v>
      </c>
    </row>
    <row r="476" spans="1:11" x14ac:dyDescent="0.2">
      <c r="A476" s="2" t="s">
        <v>1</v>
      </c>
      <c r="B476" s="38">
        <v>43080</v>
      </c>
      <c r="C476" s="3">
        <v>12475</v>
      </c>
      <c r="D476" s="3">
        <v>3125010</v>
      </c>
      <c r="E476" s="3">
        <v>264</v>
      </c>
      <c r="F476" s="3">
        <v>0</v>
      </c>
      <c r="G476" s="3">
        <v>250.5</v>
      </c>
      <c r="H476" s="3">
        <v>0</v>
      </c>
      <c r="I476" s="3">
        <v>0</v>
      </c>
      <c r="J476" s="3">
        <v>0</v>
      </c>
      <c r="K476">
        <f t="shared" si="7"/>
        <v>0</v>
      </c>
    </row>
    <row r="477" spans="1:11" x14ac:dyDescent="0.2">
      <c r="A477" s="2" t="s">
        <v>1</v>
      </c>
      <c r="B477" s="38">
        <v>43081</v>
      </c>
      <c r="C477" s="3">
        <v>0</v>
      </c>
      <c r="D477" s="3">
        <v>0</v>
      </c>
      <c r="E477" s="3">
        <v>264</v>
      </c>
      <c r="F477" s="3">
        <v>0</v>
      </c>
      <c r="G477" s="3">
        <v>0</v>
      </c>
      <c r="H477" s="3">
        <v>0</v>
      </c>
      <c r="I477" s="3">
        <v>0</v>
      </c>
      <c r="J477" s="3">
        <v>0</v>
      </c>
      <c r="K477">
        <f t="shared" si="7"/>
        <v>0</v>
      </c>
    </row>
    <row r="478" spans="1:11" x14ac:dyDescent="0.2">
      <c r="A478" s="2" t="s">
        <v>1</v>
      </c>
      <c r="B478" s="38">
        <v>43082</v>
      </c>
      <c r="C478" s="3">
        <v>96000</v>
      </c>
      <c r="D478" s="3">
        <v>25312395</v>
      </c>
      <c r="E478" s="3">
        <v>264</v>
      </c>
      <c r="F478" s="3">
        <v>264</v>
      </c>
      <c r="G478" s="3">
        <v>263.67</v>
      </c>
      <c r="H478" s="3">
        <v>264</v>
      </c>
      <c r="I478" s="3">
        <v>0</v>
      </c>
      <c r="J478" s="3">
        <v>0</v>
      </c>
      <c r="K478">
        <f t="shared" si="7"/>
        <v>0</v>
      </c>
    </row>
    <row r="479" spans="1:11" x14ac:dyDescent="0.2">
      <c r="A479" s="2" t="s">
        <v>1</v>
      </c>
      <c r="B479" s="38">
        <v>43083</v>
      </c>
      <c r="C479" s="3">
        <v>17354</v>
      </c>
      <c r="D479" s="3">
        <v>4529394</v>
      </c>
      <c r="E479" s="3">
        <v>264</v>
      </c>
      <c r="F479" s="3">
        <v>0</v>
      </c>
      <c r="G479" s="3">
        <v>261</v>
      </c>
      <c r="H479" s="3">
        <v>0</v>
      </c>
      <c r="I479" s="3">
        <v>0</v>
      </c>
      <c r="J479" s="3">
        <v>0</v>
      </c>
      <c r="K479">
        <f t="shared" si="7"/>
        <v>0</v>
      </c>
    </row>
    <row r="480" spans="1:11" x14ac:dyDescent="0.2">
      <c r="A480" s="2" t="s">
        <v>1</v>
      </c>
      <c r="B480" s="38">
        <v>43084</v>
      </c>
      <c r="C480" s="3">
        <v>229465</v>
      </c>
      <c r="D480" s="3">
        <v>60777945</v>
      </c>
      <c r="E480" s="3">
        <v>265</v>
      </c>
      <c r="F480" s="3">
        <v>265</v>
      </c>
      <c r="G480" s="3">
        <v>264.87</v>
      </c>
      <c r="H480" s="3">
        <v>265</v>
      </c>
      <c r="I480" s="3">
        <v>0.38</v>
      </c>
      <c r="J480" s="3">
        <v>1</v>
      </c>
      <c r="K480">
        <f t="shared" si="7"/>
        <v>3.7878787878788955E-3</v>
      </c>
    </row>
    <row r="481" spans="1:11" x14ac:dyDescent="0.2">
      <c r="A481" s="2" t="s">
        <v>1</v>
      </c>
      <c r="B481" s="38">
        <v>43087</v>
      </c>
      <c r="C481" s="3">
        <v>216500</v>
      </c>
      <c r="D481" s="3">
        <v>57156000</v>
      </c>
      <c r="E481" s="3">
        <v>264</v>
      </c>
      <c r="F481" s="3">
        <v>264</v>
      </c>
      <c r="G481" s="3">
        <v>264</v>
      </c>
      <c r="H481" s="3">
        <v>264</v>
      </c>
      <c r="I481" s="3">
        <v>-0.38</v>
      </c>
      <c r="J481" s="3">
        <v>-1</v>
      </c>
      <c r="K481">
        <f t="shared" si="7"/>
        <v>-3.7735849056603765E-3</v>
      </c>
    </row>
    <row r="482" spans="1:11" x14ac:dyDescent="0.2">
      <c r="A482" s="2" t="s">
        <v>1</v>
      </c>
      <c r="B482" s="38">
        <v>43088</v>
      </c>
      <c r="C482" s="3">
        <v>27579</v>
      </c>
      <c r="D482" s="3">
        <v>7200540</v>
      </c>
      <c r="E482" s="3">
        <v>264</v>
      </c>
      <c r="F482" s="3">
        <v>0</v>
      </c>
      <c r="G482" s="3">
        <v>261.08999999999997</v>
      </c>
      <c r="H482" s="3">
        <v>0</v>
      </c>
      <c r="I482" s="3">
        <v>0</v>
      </c>
      <c r="J482" s="3">
        <v>0</v>
      </c>
      <c r="K482">
        <f t="shared" si="7"/>
        <v>0</v>
      </c>
    </row>
    <row r="483" spans="1:11" x14ac:dyDescent="0.2">
      <c r="A483" s="2" t="s">
        <v>1</v>
      </c>
      <c r="B483" s="38">
        <v>43089</v>
      </c>
      <c r="C483" s="3">
        <v>199996</v>
      </c>
      <c r="D483" s="3">
        <v>52737444</v>
      </c>
      <c r="E483" s="3">
        <v>264</v>
      </c>
      <c r="F483" s="3">
        <v>264</v>
      </c>
      <c r="G483" s="3">
        <v>263.69</v>
      </c>
      <c r="H483" s="3">
        <v>264</v>
      </c>
      <c r="I483" s="3">
        <v>0</v>
      </c>
      <c r="J483" s="3">
        <v>0</v>
      </c>
      <c r="K483">
        <f t="shared" si="7"/>
        <v>0</v>
      </c>
    </row>
    <row r="484" spans="1:11" x14ac:dyDescent="0.2">
      <c r="A484" s="2" t="s">
        <v>1</v>
      </c>
      <c r="B484" s="38">
        <v>43090</v>
      </c>
      <c r="C484" s="3">
        <v>266803</v>
      </c>
      <c r="D484" s="3">
        <v>70632535</v>
      </c>
      <c r="E484" s="3">
        <v>266</v>
      </c>
      <c r="F484" s="3">
        <v>266</v>
      </c>
      <c r="G484" s="3">
        <v>264.74</v>
      </c>
      <c r="H484" s="3">
        <v>263</v>
      </c>
      <c r="I484" s="3">
        <v>0.76</v>
      </c>
      <c r="J484" s="3">
        <v>2</v>
      </c>
      <c r="K484">
        <f t="shared" si="7"/>
        <v>7.575757575757569E-3</v>
      </c>
    </row>
    <row r="485" spans="1:11" x14ac:dyDescent="0.2">
      <c r="A485" s="2" t="s">
        <v>1</v>
      </c>
      <c r="B485" s="38">
        <v>43091</v>
      </c>
      <c r="C485" s="3">
        <v>162778</v>
      </c>
      <c r="D485" s="3">
        <v>43248948</v>
      </c>
      <c r="E485" s="3">
        <v>265</v>
      </c>
      <c r="F485" s="3">
        <v>266</v>
      </c>
      <c r="G485" s="3">
        <v>265.69</v>
      </c>
      <c r="H485" s="3">
        <v>265</v>
      </c>
      <c r="I485" s="3">
        <v>-0.38</v>
      </c>
      <c r="J485" s="3">
        <v>-1</v>
      </c>
      <c r="K485">
        <f t="shared" si="7"/>
        <v>-3.7593984962406291E-3</v>
      </c>
    </row>
    <row r="486" spans="1:11" x14ac:dyDescent="0.2">
      <c r="A486" s="2" t="s">
        <v>1</v>
      </c>
      <c r="B486" s="38">
        <v>43095</v>
      </c>
      <c r="C486" s="3">
        <v>0</v>
      </c>
      <c r="D486" s="3">
        <v>0</v>
      </c>
      <c r="E486" s="3">
        <v>265</v>
      </c>
      <c r="F486" s="3">
        <v>0</v>
      </c>
      <c r="G486" s="3">
        <v>0</v>
      </c>
      <c r="H486" s="3">
        <v>0</v>
      </c>
      <c r="I486" s="3">
        <v>0</v>
      </c>
      <c r="J486" s="3">
        <v>0</v>
      </c>
      <c r="K486">
        <f t="shared" si="7"/>
        <v>0</v>
      </c>
    </row>
    <row r="487" spans="1:11" x14ac:dyDescent="0.2">
      <c r="A487" s="2" t="s">
        <v>1</v>
      </c>
      <c r="B487" s="38">
        <v>43096</v>
      </c>
      <c r="C487" s="3">
        <v>0</v>
      </c>
      <c r="D487" s="3">
        <v>0</v>
      </c>
      <c r="E487" s="3">
        <v>265</v>
      </c>
      <c r="F487" s="3">
        <v>0</v>
      </c>
      <c r="G487" s="3">
        <v>0</v>
      </c>
      <c r="H487" s="3">
        <v>0</v>
      </c>
      <c r="I487" s="3">
        <v>0</v>
      </c>
      <c r="J487" s="3">
        <v>0</v>
      </c>
      <c r="K487">
        <f t="shared" si="7"/>
        <v>0</v>
      </c>
    </row>
    <row r="488" spans="1:11" x14ac:dyDescent="0.2">
      <c r="A488" s="2" t="s">
        <v>1</v>
      </c>
      <c r="B488" s="38">
        <v>43097</v>
      </c>
      <c r="C488" s="3">
        <v>22000</v>
      </c>
      <c r="D488" s="3">
        <v>6270000</v>
      </c>
      <c r="E488" s="3">
        <v>285</v>
      </c>
      <c r="F488" s="3">
        <v>285</v>
      </c>
      <c r="G488" s="3">
        <v>285</v>
      </c>
      <c r="H488" s="3">
        <v>285</v>
      </c>
      <c r="I488" s="3">
        <v>7.55</v>
      </c>
      <c r="J488" s="3">
        <v>20</v>
      </c>
      <c r="K488">
        <f t="shared" si="7"/>
        <v>7.547169811320753E-2</v>
      </c>
    </row>
    <row r="489" spans="1:11" x14ac:dyDescent="0.2">
      <c r="A489" s="5" t="s">
        <v>1</v>
      </c>
      <c r="B489" s="38">
        <v>43102</v>
      </c>
      <c r="C489" s="6">
        <v>0</v>
      </c>
      <c r="D489" s="6">
        <v>0</v>
      </c>
      <c r="E489" s="6">
        <v>285</v>
      </c>
      <c r="F489" s="6">
        <v>0</v>
      </c>
      <c r="G489" s="6">
        <v>0</v>
      </c>
      <c r="H489" s="6">
        <v>0</v>
      </c>
      <c r="I489" s="6">
        <v>0</v>
      </c>
      <c r="J489" s="6">
        <v>0</v>
      </c>
      <c r="K489">
        <f t="shared" si="7"/>
        <v>0</v>
      </c>
    </row>
    <row r="490" spans="1:11" x14ac:dyDescent="0.2">
      <c r="A490" s="5" t="s">
        <v>1</v>
      </c>
      <c r="B490" s="38">
        <v>43103</v>
      </c>
      <c r="C490" s="6">
        <v>0</v>
      </c>
      <c r="D490" s="6">
        <v>0</v>
      </c>
      <c r="E490" s="6">
        <v>285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>
        <f t="shared" si="7"/>
        <v>0</v>
      </c>
    </row>
    <row r="491" spans="1:11" x14ac:dyDescent="0.2">
      <c r="A491" s="5" t="s">
        <v>1</v>
      </c>
      <c r="B491" s="38">
        <v>43104</v>
      </c>
      <c r="C491" s="6">
        <v>0</v>
      </c>
      <c r="D491" s="6">
        <v>0</v>
      </c>
      <c r="E491" s="6">
        <v>285</v>
      </c>
      <c r="F491" s="6">
        <v>0</v>
      </c>
      <c r="G491" s="6">
        <v>0</v>
      </c>
      <c r="H491" s="6">
        <v>0</v>
      </c>
      <c r="I491" s="6">
        <v>0</v>
      </c>
      <c r="J491" s="6">
        <v>0</v>
      </c>
      <c r="K491">
        <f t="shared" si="7"/>
        <v>0</v>
      </c>
    </row>
    <row r="492" spans="1:11" x14ac:dyDescent="0.2">
      <c r="A492" s="5" t="s">
        <v>1</v>
      </c>
      <c r="B492" s="38">
        <v>43105</v>
      </c>
      <c r="C492" s="6">
        <v>0</v>
      </c>
      <c r="D492" s="6">
        <v>0</v>
      </c>
      <c r="E492" s="6">
        <v>285</v>
      </c>
      <c r="F492" s="6">
        <v>0</v>
      </c>
      <c r="G492" s="6">
        <v>0</v>
      </c>
      <c r="H492" s="6">
        <v>0</v>
      </c>
      <c r="I492" s="6">
        <v>0</v>
      </c>
      <c r="J492" s="6">
        <v>0</v>
      </c>
      <c r="K492">
        <f t="shared" si="7"/>
        <v>0</v>
      </c>
    </row>
    <row r="493" spans="1:11" x14ac:dyDescent="0.2">
      <c r="A493" s="5" t="s">
        <v>1</v>
      </c>
      <c r="B493" s="38">
        <v>43109</v>
      </c>
      <c r="C493" s="6">
        <v>6314</v>
      </c>
      <c r="D493" s="6">
        <v>1704780</v>
      </c>
      <c r="E493" s="6">
        <v>285</v>
      </c>
      <c r="F493" s="6">
        <v>0</v>
      </c>
      <c r="G493" s="6">
        <v>270</v>
      </c>
      <c r="H493" s="6">
        <v>0</v>
      </c>
      <c r="I493" s="6">
        <v>0</v>
      </c>
      <c r="J493" s="6">
        <v>0</v>
      </c>
      <c r="K493">
        <f t="shared" si="7"/>
        <v>0</v>
      </c>
    </row>
    <row r="494" spans="1:11" x14ac:dyDescent="0.2">
      <c r="A494" s="5" t="s">
        <v>1</v>
      </c>
      <c r="B494" s="38">
        <v>43110</v>
      </c>
      <c r="C494" s="6">
        <v>105000</v>
      </c>
      <c r="D494" s="6">
        <v>28350000</v>
      </c>
      <c r="E494" s="6">
        <v>270</v>
      </c>
      <c r="F494" s="6">
        <v>270</v>
      </c>
      <c r="G494" s="6">
        <v>270</v>
      </c>
      <c r="H494" s="6">
        <v>270</v>
      </c>
      <c r="I494" s="6">
        <v>-5.26</v>
      </c>
      <c r="J494" s="6">
        <v>-15</v>
      </c>
      <c r="K494">
        <f t="shared" si="7"/>
        <v>-5.2631578947368474E-2</v>
      </c>
    </row>
    <row r="495" spans="1:11" x14ac:dyDescent="0.2">
      <c r="A495" s="5" t="s">
        <v>1</v>
      </c>
      <c r="B495" s="38">
        <v>43111</v>
      </c>
      <c r="C495" s="6">
        <v>92578</v>
      </c>
      <c r="D495" s="6">
        <v>24903482</v>
      </c>
      <c r="E495" s="6">
        <v>269</v>
      </c>
      <c r="F495" s="6">
        <v>269</v>
      </c>
      <c r="G495" s="6">
        <v>269</v>
      </c>
      <c r="H495" s="6">
        <v>269</v>
      </c>
      <c r="I495" s="6">
        <v>-0.37</v>
      </c>
      <c r="J495" s="6">
        <v>-1</v>
      </c>
      <c r="K495">
        <f t="shared" si="7"/>
        <v>-3.7037037037036535E-3</v>
      </c>
    </row>
    <row r="496" spans="1:11" x14ac:dyDescent="0.2">
      <c r="A496" s="5" t="s">
        <v>1</v>
      </c>
      <c r="B496" s="38">
        <v>43112</v>
      </c>
      <c r="C496" s="6">
        <v>162284</v>
      </c>
      <c r="D496" s="6">
        <v>43751702</v>
      </c>
      <c r="E496" s="6">
        <v>270</v>
      </c>
      <c r="F496" s="6">
        <v>270</v>
      </c>
      <c r="G496" s="6">
        <v>269.60000000000002</v>
      </c>
      <c r="H496" s="6">
        <v>269</v>
      </c>
      <c r="I496" s="6">
        <v>0.37</v>
      </c>
      <c r="J496" s="6">
        <v>1</v>
      </c>
      <c r="K496">
        <f t="shared" si="7"/>
        <v>3.7174721189590088E-3</v>
      </c>
    </row>
    <row r="497" spans="1:11" x14ac:dyDescent="0.2">
      <c r="A497" s="5" t="s">
        <v>1</v>
      </c>
      <c r="B497" s="38">
        <v>43115</v>
      </c>
      <c r="C497" s="6">
        <v>0</v>
      </c>
      <c r="D497" s="6">
        <v>0</v>
      </c>
      <c r="E497" s="6">
        <v>270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>
        <f t="shared" si="7"/>
        <v>0</v>
      </c>
    </row>
    <row r="498" spans="1:11" x14ac:dyDescent="0.2">
      <c r="A498" s="5" t="s">
        <v>1</v>
      </c>
      <c r="B498" s="38">
        <v>43116</v>
      </c>
      <c r="C498" s="6">
        <v>83663</v>
      </c>
      <c r="D498" s="6">
        <v>22184861</v>
      </c>
      <c r="E498" s="6">
        <v>265</v>
      </c>
      <c r="F498" s="6">
        <v>265</v>
      </c>
      <c r="G498" s="6">
        <v>265.17</v>
      </c>
      <c r="H498" s="6">
        <v>265</v>
      </c>
      <c r="I498" s="6">
        <v>-1.85</v>
      </c>
      <c r="J498" s="6">
        <v>-5</v>
      </c>
      <c r="K498">
        <f t="shared" si="7"/>
        <v>-1.851851851851849E-2</v>
      </c>
    </row>
    <row r="499" spans="1:11" x14ac:dyDescent="0.2">
      <c r="A499" s="5" t="s">
        <v>1</v>
      </c>
      <c r="B499" s="38">
        <v>43117</v>
      </c>
      <c r="C499" s="6">
        <v>0</v>
      </c>
      <c r="D499" s="6">
        <v>0</v>
      </c>
      <c r="E499" s="6">
        <v>265</v>
      </c>
      <c r="F499" s="6">
        <v>0</v>
      </c>
      <c r="G499" s="6">
        <v>0</v>
      </c>
      <c r="H499" s="6">
        <v>0</v>
      </c>
      <c r="I499" s="6">
        <v>0</v>
      </c>
      <c r="J499" s="6">
        <v>0</v>
      </c>
      <c r="K499">
        <f t="shared" si="7"/>
        <v>0</v>
      </c>
    </row>
    <row r="500" spans="1:11" x14ac:dyDescent="0.2">
      <c r="A500" s="5" t="s">
        <v>1</v>
      </c>
      <c r="B500" s="38">
        <v>43118</v>
      </c>
      <c r="C500" s="6">
        <v>143351</v>
      </c>
      <c r="D500" s="6">
        <v>38704770</v>
      </c>
      <c r="E500" s="6">
        <v>270</v>
      </c>
      <c r="F500" s="6">
        <v>270</v>
      </c>
      <c r="G500" s="6">
        <v>270</v>
      </c>
      <c r="H500" s="6">
        <v>270</v>
      </c>
      <c r="I500" s="6">
        <v>1.89</v>
      </c>
      <c r="J500" s="6">
        <v>5</v>
      </c>
      <c r="K500">
        <f t="shared" si="7"/>
        <v>1.8867924528301883E-2</v>
      </c>
    </row>
    <row r="501" spans="1:11" x14ac:dyDescent="0.2">
      <c r="A501" s="5" t="s">
        <v>1</v>
      </c>
      <c r="B501" s="38">
        <v>43119</v>
      </c>
      <c r="C501" s="6">
        <v>77756</v>
      </c>
      <c r="D501" s="6">
        <v>20994120</v>
      </c>
      <c r="E501" s="6">
        <v>270</v>
      </c>
      <c r="F501" s="6">
        <v>270</v>
      </c>
      <c r="G501" s="6">
        <v>270</v>
      </c>
      <c r="H501" s="6">
        <v>270</v>
      </c>
      <c r="I501" s="6">
        <v>0</v>
      </c>
      <c r="J501" s="6">
        <v>0</v>
      </c>
      <c r="K501">
        <f t="shared" si="7"/>
        <v>0</v>
      </c>
    </row>
    <row r="502" spans="1:11" x14ac:dyDescent="0.2">
      <c r="A502" s="5" t="s">
        <v>1</v>
      </c>
      <c r="B502" s="38">
        <v>43122</v>
      </c>
      <c r="C502" s="6">
        <v>393850</v>
      </c>
      <c r="D502" s="6">
        <v>105423800</v>
      </c>
      <c r="E502" s="6">
        <v>267</v>
      </c>
      <c r="F502" s="6">
        <v>268</v>
      </c>
      <c r="G502" s="6">
        <v>267.68</v>
      </c>
      <c r="H502" s="6">
        <v>267</v>
      </c>
      <c r="I502" s="6">
        <v>-1.1100000000000001</v>
      </c>
      <c r="J502" s="6">
        <v>-3</v>
      </c>
      <c r="K502">
        <f t="shared" si="7"/>
        <v>-1.1111111111111072E-2</v>
      </c>
    </row>
    <row r="503" spans="1:11" x14ac:dyDescent="0.2">
      <c r="A503" s="5" t="s">
        <v>1</v>
      </c>
      <c r="B503" s="38">
        <v>43123</v>
      </c>
      <c r="C503" s="6">
        <v>241204</v>
      </c>
      <c r="D503" s="6">
        <v>63919060</v>
      </c>
      <c r="E503" s="6">
        <v>265</v>
      </c>
      <c r="F503" s="6">
        <v>265</v>
      </c>
      <c r="G503" s="6">
        <v>265</v>
      </c>
      <c r="H503" s="6">
        <v>265</v>
      </c>
      <c r="I503" s="6">
        <v>-0.75</v>
      </c>
      <c r="J503" s="6">
        <v>-2</v>
      </c>
      <c r="K503">
        <f t="shared" si="7"/>
        <v>-7.4906367041198685E-3</v>
      </c>
    </row>
    <row r="504" spans="1:11" x14ac:dyDescent="0.2">
      <c r="A504" s="5" t="s">
        <v>1</v>
      </c>
      <c r="B504" s="38">
        <v>43124</v>
      </c>
      <c r="C504" s="6">
        <v>158203</v>
      </c>
      <c r="D504" s="6">
        <v>42197795</v>
      </c>
      <c r="E504" s="6">
        <v>267</v>
      </c>
      <c r="F504" s="6">
        <v>267</v>
      </c>
      <c r="G504" s="6">
        <v>266.73</v>
      </c>
      <c r="H504" s="6">
        <v>267</v>
      </c>
      <c r="I504" s="6">
        <v>0.75</v>
      </c>
      <c r="J504" s="6">
        <v>2</v>
      </c>
      <c r="K504">
        <f t="shared" si="7"/>
        <v>7.547169811320753E-3</v>
      </c>
    </row>
    <row r="505" spans="1:11" x14ac:dyDescent="0.2">
      <c r="A505" s="5" t="s">
        <v>1</v>
      </c>
      <c r="B505" s="38">
        <v>43125</v>
      </c>
      <c r="C505" s="6">
        <v>50358</v>
      </c>
      <c r="D505" s="6">
        <v>13344870</v>
      </c>
      <c r="E505" s="6">
        <v>265</v>
      </c>
      <c r="F505" s="6">
        <v>265</v>
      </c>
      <c r="G505" s="6">
        <v>265</v>
      </c>
      <c r="H505" s="6">
        <v>265</v>
      </c>
      <c r="I505" s="6">
        <v>-0.75</v>
      </c>
      <c r="J505" s="6">
        <v>-2</v>
      </c>
      <c r="K505">
        <f t="shared" si="7"/>
        <v>-7.4906367041198685E-3</v>
      </c>
    </row>
    <row r="506" spans="1:11" x14ac:dyDescent="0.2">
      <c r="A506" s="5" t="s">
        <v>1</v>
      </c>
      <c r="B506" s="38">
        <v>43126</v>
      </c>
      <c r="C506" s="6">
        <v>60774</v>
      </c>
      <c r="D506" s="6">
        <v>16178434</v>
      </c>
      <c r="E506" s="6">
        <v>267</v>
      </c>
      <c r="F506" s="6">
        <v>267</v>
      </c>
      <c r="G506" s="6">
        <v>266.20999999999998</v>
      </c>
      <c r="H506" s="6">
        <v>267</v>
      </c>
      <c r="I506" s="6">
        <v>0.75</v>
      </c>
      <c r="J506" s="6">
        <v>2</v>
      </c>
      <c r="K506">
        <f t="shared" si="7"/>
        <v>7.547169811320753E-3</v>
      </c>
    </row>
    <row r="507" spans="1:11" x14ac:dyDescent="0.2">
      <c r="A507" s="5" t="s">
        <v>1</v>
      </c>
      <c r="B507" s="38">
        <v>43129</v>
      </c>
      <c r="C507" s="6">
        <v>210380</v>
      </c>
      <c r="D507" s="6">
        <v>56150700</v>
      </c>
      <c r="E507" s="6">
        <v>267</v>
      </c>
      <c r="F507" s="6">
        <v>267</v>
      </c>
      <c r="G507" s="6">
        <v>266.89999999999998</v>
      </c>
      <c r="H507" s="6">
        <v>267</v>
      </c>
      <c r="I507" s="6">
        <v>0</v>
      </c>
      <c r="J507" s="6">
        <v>0</v>
      </c>
      <c r="K507">
        <f t="shared" si="7"/>
        <v>0</v>
      </c>
    </row>
    <row r="508" spans="1:11" x14ac:dyDescent="0.2">
      <c r="A508" s="5" t="s">
        <v>1</v>
      </c>
      <c r="B508" s="38">
        <v>43130</v>
      </c>
      <c r="C508" s="6">
        <v>39202</v>
      </c>
      <c r="D508" s="6">
        <v>10466934</v>
      </c>
      <c r="E508" s="6">
        <v>267</v>
      </c>
      <c r="F508" s="6">
        <v>0</v>
      </c>
      <c r="G508" s="6">
        <v>267</v>
      </c>
      <c r="H508" s="6">
        <v>0</v>
      </c>
      <c r="I508" s="6">
        <v>0</v>
      </c>
      <c r="J508" s="6">
        <v>0</v>
      </c>
      <c r="K508">
        <f t="shared" si="7"/>
        <v>0</v>
      </c>
    </row>
    <row r="509" spans="1:11" x14ac:dyDescent="0.2">
      <c r="A509" s="5" t="s">
        <v>1</v>
      </c>
      <c r="B509" s="38">
        <v>43131</v>
      </c>
      <c r="C509" s="6">
        <v>43156</v>
      </c>
      <c r="D509" s="6">
        <v>11476340</v>
      </c>
      <c r="E509" s="6">
        <v>265</v>
      </c>
      <c r="F509" s="6">
        <v>265</v>
      </c>
      <c r="G509" s="6">
        <v>265.93</v>
      </c>
      <c r="H509" s="6">
        <v>265</v>
      </c>
      <c r="I509" s="6">
        <v>-0.75</v>
      </c>
      <c r="J509" s="6">
        <v>-2</v>
      </c>
      <c r="K509">
        <f t="shared" si="7"/>
        <v>-7.4906367041198685E-3</v>
      </c>
    </row>
    <row r="510" spans="1:11" x14ac:dyDescent="0.2">
      <c r="A510" s="5" t="s">
        <v>1</v>
      </c>
      <c r="B510" s="38">
        <v>43132</v>
      </c>
      <c r="C510" s="6">
        <v>336317</v>
      </c>
      <c r="D510" s="6">
        <v>89718611</v>
      </c>
      <c r="E510" s="6">
        <v>267</v>
      </c>
      <c r="F510" s="6">
        <v>267</v>
      </c>
      <c r="G510" s="6">
        <v>266.77</v>
      </c>
      <c r="H510" s="6">
        <v>265</v>
      </c>
      <c r="I510" s="6">
        <v>0.75</v>
      </c>
      <c r="J510" s="6">
        <v>2</v>
      </c>
      <c r="K510">
        <f t="shared" si="7"/>
        <v>7.547169811320753E-3</v>
      </c>
    </row>
    <row r="511" spans="1:11" x14ac:dyDescent="0.2">
      <c r="A511" s="5" t="s">
        <v>1</v>
      </c>
      <c r="B511" s="38">
        <v>43133</v>
      </c>
      <c r="C511" s="6">
        <v>38300</v>
      </c>
      <c r="D511" s="6">
        <v>10226100</v>
      </c>
      <c r="E511" s="6">
        <v>267</v>
      </c>
      <c r="F511" s="6">
        <v>267</v>
      </c>
      <c r="G511" s="6">
        <v>267</v>
      </c>
      <c r="H511" s="6">
        <v>267</v>
      </c>
      <c r="I511" s="6">
        <v>0</v>
      </c>
      <c r="J511" s="6">
        <v>0</v>
      </c>
      <c r="K511">
        <f t="shared" si="7"/>
        <v>0</v>
      </c>
    </row>
    <row r="512" spans="1:11" x14ac:dyDescent="0.2">
      <c r="A512" s="5" t="s">
        <v>1</v>
      </c>
      <c r="B512" s="38">
        <v>43136</v>
      </c>
      <c r="C512" s="6">
        <v>0</v>
      </c>
      <c r="D512" s="6">
        <v>0</v>
      </c>
      <c r="E512" s="6">
        <v>267</v>
      </c>
      <c r="F512" s="6">
        <v>0</v>
      </c>
      <c r="G512" s="6">
        <v>0</v>
      </c>
      <c r="H512" s="6">
        <v>0</v>
      </c>
      <c r="I512" s="6">
        <v>0</v>
      </c>
      <c r="J512" s="6">
        <v>0</v>
      </c>
      <c r="K512">
        <f t="shared" si="7"/>
        <v>0</v>
      </c>
    </row>
    <row r="513" spans="1:11" x14ac:dyDescent="0.2">
      <c r="A513" s="5" t="s">
        <v>1</v>
      </c>
      <c r="B513" s="38">
        <v>43137</v>
      </c>
      <c r="C513" s="6">
        <v>0</v>
      </c>
      <c r="D513" s="6">
        <v>0</v>
      </c>
      <c r="E513" s="6">
        <v>267</v>
      </c>
      <c r="F513" s="6">
        <v>0</v>
      </c>
      <c r="G513" s="6">
        <v>0</v>
      </c>
      <c r="H513" s="6">
        <v>0</v>
      </c>
      <c r="I513" s="6">
        <v>0</v>
      </c>
      <c r="J513" s="6">
        <v>0</v>
      </c>
      <c r="K513">
        <f t="shared" si="7"/>
        <v>0</v>
      </c>
    </row>
    <row r="514" spans="1:11" x14ac:dyDescent="0.2">
      <c r="A514" s="5" t="s">
        <v>1</v>
      </c>
      <c r="B514" s="38">
        <v>43138</v>
      </c>
      <c r="C514" s="6">
        <v>0</v>
      </c>
      <c r="D514" s="6">
        <v>0</v>
      </c>
      <c r="E514" s="6">
        <v>267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>
        <f t="shared" si="7"/>
        <v>0</v>
      </c>
    </row>
    <row r="515" spans="1:11" x14ac:dyDescent="0.2">
      <c r="A515" s="5" t="s">
        <v>1</v>
      </c>
      <c r="B515" s="38">
        <v>43139</v>
      </c>
      <c r="C515" s="6">
        <v>37453</v>
      </c>
      <c r="D515" s="6">
        <v>9999951</v>
      </c>
      <c r="E515" s="6">
        <v>267</v>
      </c>
      <c r="F515" s="6">
        <v>267</v>
      </c>
      <c r="G515" s="6">
        <v>267</v>
      </c>
      <c r="H515" s="6">
        <v>267</v>
      </c>
      <c r="I515" s="6">
        <v>0</v>
      </c>
      <c r="J515" s="6">
        <v>0</v>
      </c>
      <c r="K515">
        <f t="shared" si="7"/>
        <v>0</v>
      </c>
    </row>
    <row r="516" spans="1:11" x14ac:dyDescent="0.2">
      <c r="A516" s="5" t="s">
        <v>1</v>
      </c>
      <c r="B516" s="38">
        <v>43140</v>
      </c>
      <c r="C516" s="6">
        <v>0</v>
      </c>
      <c r="D516" s="6">
        <v>0</v>
      </c>
      <c r="E516" s="6">
        <v>267</v>
      </c>
      <c r="F516" s="6">
        <v>0</v>
      </c>
      <c r="G516" s="6">
        <v>0</v>
      </c>
      <c r="H516" s="6">
        <v>0</v>
      </c>
      <c r="I516" s="6">
        <v>0</v>
      </c>
      <c r="J516" s="6">
        <v>0</v>
      </c>
      <c r="K516">
        <f t="shared" ref="K516:K579" si="8">+E516/E515-1</f>
        <v>0</v>
      </c>
    </row>
    <row r="517" spans="1:11" x14ac:dyDescent="0.2">
      <c r="A517" s="5" t="s">
        <v>1</v>
      </c>
      <c r="B517" s="38">
        <v>43143</v>
      </c>
      <c r="C517" s="6">
        <v>62779</v>
      </c>
      <c r="D517" s="6">
        <v>16711073</v>
      </c>
      <c r="E517" s="6">
        <v>267</v>
      </c>
      <c r="F517" s="6">
        <v>267</v>
      </c>
      <c r="G517" s="6">
        <v>266.19</v>
      </c>
      <c r="H517" s="6">
        <v>267</v>
      </c>
      <c r="I517" s="6">
        <v>0</v>
      </c>
      <c r="J517" s="6">
        <v>0</v>
      </c>
      <c r="K517">
        <f t="shared" si="8"/>
        <v>0</v>
      </c>
    </row>
    <row r="518" spans="1:11" x14ac:dyDescent="0.2">
      <c r="A518" s="5" t="s">
        <v>1</v>
      </c>
      <c r="B518" s="38">
        <v>43144</v>
      </c>
      <c r="C518" s="6">
        <v>56500</v>
      </c>
      <c r="D518" s="6">
        <v>14972500</v>
      </c>
      <c r="E518" s="6">
        <v>265</v>
      </c>
      <c r="F518" s="6">
        <v>265</v>
      </c>
      <c r="G518" s="6">
        <v>265</v>
      </c>
      <c r="H518" s="6">
        <v>265</v>
      </c>
      <c r="I518" s="6">
        <v>-0.75</v>
      </c>
      <c r="J518" s="6">
        <v>-2</v>
      </c>
      <c r="K518">
        <f t="shared" si="8"/>
        <v>-7.4906367041198685E-3</v>
      </c>
    </row>
    <row r="519" spans="1:11" x14ac:dyDescent="0.2">
      <c r="A519" s="5" t="s">
        <v>1</v>
      </c>
      <c r="B519" s="38">
        <v>43145</v>
      </c>
      <c r="C519" s="6">
        <v>0</v>
      </c>
      <c r="D519" s="6">
        <v>0</v>
      </c>
      <c r="E519" s="6">
        <v>265</v>
      </c>
      <c r="F519" s="6">
        <v>0</v>
      </c>
      <c r="G519" s="6">
        <v>0</v>
      </c>
      <c r="H519" s="6">
        <v>0</v>
      </c>
      <c r="I519" s="6">
        <v>0</v>
      </c>
      <c r="J519" s="6">
        <v>0</v>
      </c>
      <c r="K519">
        <f t="shared" si="8"/>
        <v>0</v>
      </c>
    </row>
    <row r="520" spans="1:11" x14ac:dyDescent="0.2">
      <c r="A520" s="5" t="s">
        <v>1</v>
      </c>
      <c r="B520" s="38">
        <v>43146</v>
      </c>
      <c r="C520" s="6">
        <v>402883</v>
      </c>
      <c r="D520" s="6">
        <v>107211631</v>
      </c>
      <c r="E520" s="6">
        <v>265</v>
      </c>
      <c r="F520" s="6">
        <v>267</v>
      </c>
      <c r="G520" s="6">
        <v>266.11</v>
      </c>
      <c r="H520" s="6">
        <v>265</v>
      </c>
      <c r="I520" s="6">
        <v>0</v>
      </c>
      <c r="J520" s="6">
        <v>0</v>
      </c>
      <c r="K520">
        <f t="shared" si="8"/>
        <v>0</v>
      </c>
    </row>
    <row r="521" spans="1:11" x14ac:dyDescent="0.2">
      <c r="A521" s="5" t="s">
        <v>1</v>
      </c>
      <c r="B521" s="38">
        <v>43147</v>
      </c>
      <c r="C521" s="6">
        <v>130782</v>
      </c>
      <c r="D521" s="6">
        <v>34747230</v>
      </c>
      <c r="E521" s="6">
        <v>266</v>
      </c>
      <c r="F521" s="6">
        <v>266</v>
      </c>
      <c r="G521" s="6">
        <v>265.69</v>
      </c>
      <c r="H521" s="6">
        <v>265</v>
      </c>
      <c r="I521" s="6">
        <v>0.38</v>
      </c>
      <c r="J521" s="6">
        <v>1</v>
      </c>
      <c r="K521">
        <f t="shared" si="8"/>
        <v>3.7735849056603765E-3</v>
      </c>
    </row>
    <row r="522" spans="1:11" x14ac:dyDescent="0.2">
      <c r="A522" s="5" t="s">
        <v>1</v>
      </c>
      <c r="B522" s="38">
        <v>43150</v>
      </c>
      <c r="C522" s="6">
        <v>7230</v>
      </c>
      <c r="D522" s="6">
        <v>1887030</v>
      </c>
      <c r="E522" s="6">
        <v>266</v>
      </c>
      <c r="F522" s="6">
        <v>0</v>
      </c>
      <c r="G522" s="6">
        <v>261</v>
      </c>
      <c r="H522" s="6">
        <v>0</v>
      </c>
      <c r="I522" s="6">
        <v>0</v>
      </c>
      <c r="J522" s="6">
        <v>0</v>
      </c>
      <c r="K522">
        <f t="shared" si="8"/>
        <v>0</v>
      </c>
    </row>
    <row r="523" spans="1:11" x14ac:dyDescent="0.2">
      <c r="A523" s="5" t="s">
        <v>1</v>
      </c>
      <c r="B523" s="38">
        <v>43151</v>
      </c>
      <c r="C523" s="6">
        <v>295000</v>
      </c>
      <c r="D523" s="6">
        <v>78765000</v>
      </c>
      <c r="E523" s="6">
        <v>267</v>
      </c>
      <c r="F523" s="6">
        <v>267</v>
      </c>
      <c r="G523" s="6">
        <v>267</v>
      </c>
      <c r="H523" s="6">
        <v>267</v>
      </c>
      <c r="I523" s="6">
        <v>0.38</v>
      </c>
      <c r="J523" s="6">
        <v>1</v>
      </c>
      <c r="K523">
        <f t="shared" si="8"/>
        <v>3.759398496240518E-3</v>
      </c>
    </row>
    <row r="524" spans="1:11" x14ac:dyDescent="0.2">
      <c r="A524" s="5" t="s">
        <v>1</v>
      </c>
      <c r="B524" s="38">
        <v>43152</v>
      </c>
      <c r="C524" s="6">
        <v>40446</v>
      </c>
      <c r="D524" s="6">
        <v>10778430</v>
      </c>
      <c r="E524" s="6">
        <v>267</v>
      </c>
      <c r="F524" s="6">
        <v>267</v>
      </c>
      <c r="G524" s="6">
        <v>266.49</v>
      </c>
      <c r="H524" s="6">
        <v>267</v>
      </c>
      <c r="I524" s="6">
        <v>0</v>
      </c>
      <c r="J524" s="6">
        <v>0</v>
      </c>
      <c r="K524">
        <f t="shared" si="8"/>
        <v>0</v>
      </c>
    </row>
    <row r="525" spans="1:11" x14ac:dyDescent="0.2">
      <c r="A525" s="5" t="s">
        <v>1</v>
      </c>
      <c r="B525" s="38">
        <v>43153</v>
      </c>
      <c r="C525" s="6">
        <v>85429</v>
      </c>
      <c r="D525" s="6">
        <v>22755337</v>
      </c>
      <c r="E525" s="6">
        <v>265</v>
      </c>
      <c r="F525" s="6">
        <v>267</v>
      </c>
      <c r="G525" s="6">
        <v>266.37</v>
      </c>
      <c r="H525" s="6">
        <v>265</v>
      </c>
      <c r="I525" s="6">
        <v>-0.75</v>
      </c>
      <c r="J525" s="6">
        <v>-2</v>
      </c>
      <c r="K525">
        <f t="shared" si="8"/>
        <v>-7.4906367041198685E-3</v>
      </c>
    </row>
    <row r="526" spans="1:11" x14ac:dyDescent="0.2">
      <c r="A526" s="5" t="s">
        <v>1</v>
      </c>
      <c r="B526" s="38">
        <v>43154</v>
      </c>
      <c r="C526" s="6">
        <v>11057</v>
      </c>
      <c r="D526" s="6">
        <v>2952219</v>
      </c>
      <c r="E526" s="6">
        <v>265</v>
      </c>
      <c r="F526" s="6">
        <v>0</v>
      </c>
      <c r="G526" s="6">
        <v>267</v>
      </c>
      <c r="H526" s="6">
        <v>0</v>
      </c>
      <c r="I526" s="6">
        <v>0</v>
      </c>
      <c r="J526" s="6">
        <v>0</v>
      </c>
      <c r="K526">
        <f t="shared" si="8"/>
        <v>0</v>
      </c>
    </row>
    <row r="527" spans="1:11" x14ac:dyDescent="0.2">
      <c r="A527" s="5" t="s">
        <v>1</v>
      </c>
      <c r="B527" s="38">
        <v>43157</v>
      </c>
      <c r="C527" s="6">
        <v>0</v>
      </c>
      <c r="D527" s="6">
        <v>0</v>
      </c>
      <c r="E527" s="6">
        <v>265</v>
      </c>
      <c r="F527" s="6">
        <v>0</v>
      </c>
      <c r="G527" s="6">
        <v>0</v>
      </c>
      <c r="H527" s="6">
        <v>0</v>
      </c>
      <c r="I527" s="6">
        <v>0</v>
      </c>
      <c r="J527" s="6">
        <v>0</v>
      </c>
      <c r="K527">
        <f t="shared" si="8"/>
        <v>0</v>
      </c>
    </row>
    <row r="528" spans="1:11" x14ac:dyDescent="0.2">
      <c r="A528" s="5" t="s">
        <v>1</v>
      </c>
      <c r="B528" s="38">
        <v>43158</v>
      </c>
      <c r="C528" s="6">
        <v>105825</v>
      </c>
      <c r="D528" s="6">
        <v>28073979</v>
      </c>
      <c r="E528" s="6">
        <v>265</v>
      </c>
      <c r="F528" s="6">
        <v>265</v>
      </c>
      <c r="G528" s="6">
        <v>265.29000000000002</v>
      </c>
      <c r="H528" s="6">
        <v>265</v>
      </c>
      <c r="I528" s="6">
        <v>0</v>
      </c>
      <c r="J528" s="6">
        <v>0</v>
      </c>
      <c r="K528">
        <f t="shared" si="8"/>
        <v>0</v>
      </c>
    </row>
    <row r="529" spans="1:11" x14ac:dyDescent="0.2">
      <c r="A529" s="5" t="s">
        <v>1</v>
      </c>
      <c r="B529" s="38">
        <v>43159</v>
      </c>
      <c r="C529" s="6">
        <v>0</v>
      </c>
      <c r="D529" s="6">
        <v>0</v>
      </c>
      <c r="E529" s="6">
        <v>265</v>
      </c>
      <c r="F529" s="6">
        <v>0</v>
      </c>
      <c r="G529" s="6">
        <v>0</v>
      </c>
      <c r="H529" s="6">
        <v>0</v>
      </c>
      <c r="I529" s="6">
        <v>0</v>
      </c>
      <c r="J529" s="6">
        <v>0</v>
      </c>
      <c r="K529">
        <f t="shared" si="8"/>
        <v>0</v>
      </c>
    </row>
    <row r="530" spans="1:11" x14ac:dyDescent="0.2">
      <c r="A530" s="5" t="s">
        <v>1</v>
      </c>
      <c r="B530" s="38">
        <v>43160</v>
      </c>
      <c r="C530" s="6">
        <v>99378</v>
      </c>
      <c r="D530" s="6">
        <v>26178953</v>
      </c>
      <c r="E530" s="6">
        <v>265</v>
      </c>
      <c r="F530" s="6">
        <v>265</v>
      </c>
      <c r="G530" s="6">
        <v>263.43</v>
      </c>
      <c r="H530" s="6">
        <v>260</v>
      </c>
      <c r="I530" s="6">
        <v>0</v>
      </c>
      <c r="J530" s="6">
        <v>0</v>
      </c>
      <c r="K530">
        <f t="shared" si="8"/>
        <v>0</v>
      </c>
    </row>
    <row r="531" spans="1:11" x14ac:dyDescent="0.2">
      <c r="A531" s="5" t="s">
        <v>1</v>
      </c>
      <c r="B531" s="38">
        <v>43161</v>
      </c>
      <c r="C531" s="6">
        <v>26989</v>
      </c>
      <c r="D531" s="6">
        <v>7017140</v>
      </c>
      <c r="E531" s="6">
        <v>260</v>
      </c>
      <c r="F531" s="6">
        <v>260</v>
      </c>
      <c r="G531" s="6">
        <v>260</v>
      </c>
      <c r="H531" s="6">
        <v>260</v>
      </c>
      <c r="I531" s="6">
        <v>-1.89</v>
      </c>
      <c r="J531" s="6">
        <v>-5</v>
      </c>
      <c r="K531">
        <f t="shared" si="8"/>
        <v>-1.8867924528301883E-2</v>
      </c>
    </row>
    <row r="532" spans="1:11" x14ac:dyDescent="0.2">
      <c r="A532" s="5" t="s">
        <v>1</v>
      </c>
      <c r="B532" s="38">
        <v>43164</v>
      </c>
      <c r="C532" s="6">
        <v>0</v>
      </c>
      <c r="D532" s="6">
        <v>0</v>
      </c>
      <c r="E532" s="6">
        <v>260</v>
      </c>
      <c r="F532" s="6">
        <v>0</v>
      </c>
      <c r="G532" s="6">
        <v>0</v>
      </c>
      <c r="H532" s="6">
        <v>0</v>
      </c>
      <c r="I532" s="6">
        <v>0</v>
      </c>
      <c r="J532" s="6">
        <v>0</v>
      </c>
      <c r="K532">
        <f t="shared" si="8"/>
        <v>0</v>
      </c>
    </row>
    <row r="533" spans="1:11" x14ac:dyDescent="0.2">
      <c r="A533" s="5" t="s">
        <v>1</v>
      </c>
      <c r="B533" s="38">
        <v>43165</v>
      </c>
      <c r="C533" s="6">
        <v>15000</v>
      </c>
      <c r="D533" s="6">
        <v>3900000</v>
      </c>
      <c r="E533" s="6">
        <v>260</v>
      </c>
      <c r="F533" s="6">
        <v>0</v>
      </c>
      <c r="G533" s="6">
        <v>260</v>
      </c>
      <c r="H533" s="6">
        <v>0</v>
      </c>
      <c r="I533" s="6">
        <v>0</v>
      </c>
      <c r="J533" s="6">
        <v>0</v>
      </c>
      <c r="K533">
        <f t="shared" si="8"/>
        <v>0</v>
      </c>
    </row>
    <row r="534" spans="1:11" x14ac:dyDescent="0.2">
      <c r="A534" s="5" t="s">
        <v>1</v>
      </c>
      <c r="B534" s="38">
        <v>43166</v>
      </c>
      <c r="C534" s="6">
        <v>136256</v>
      </c>
      <c r="D534" s="6">
        <v>35426560</v>
      </c>
      <c r="E534" s="6">
        <v>260</v>
      </c>
      <c r="F534" s="6">
        <v>260</v>
      </c>
      <c r="G534" s="6">
        <v>260</v>
      </c>
      <c r="H534" s="6">
        <v>260</v>
      </c>
      <c r="I534" s="6">
        <v>0</v>
      </c>
      <c r="J534" s="6">
        <v>0</v>
      </c>
      <c r="K534">
        <f t="shared" si="8"/>
        <v>0</v>
      </c>
    </row>
    <row r="535" spans="1:11" x14ac:dyDescent="0.2">
      <c r="A535" s="5" t="s">
        <v>1</v>
      </c>
      <c r="B535" s="38">
        <v>43167</v>
      </c>
      <c r="C535" s="6">
        <v>0</v>
      </c>
      <c r="D535" s="6">
        <v>0</v>
      </c>
      <c r="E535" s="6">
        <v>260</v>
      </c>
      <c r="F535" s="6">
        <v>0</v>
      </c>
      <c r="G535" s="6">
        <v>0</v>
      </c>
      <c r="H535" s="6">
        <v>0</v>
      </c>
      <c r="I535" s="6">
        <v>0</v>
      </c>
      <c r="J535" s="6">
        <v>0</v>
      </c>
      <c r="K535">
        <f t="shared" si="8"/>
        <v>0</v>
      </c>
    </row>
    <row r="536" spans="1:11" x14ac:dyDescent="0.2">
      <c r="A536" s="5" t="s">
        <v>1</v>
      </c>
      <c r="B536" s="38">
        <v>43168</v>
      </c>
      <c r="C536" s="6">
        <v>7156</v>
      </c>
      <c r="D536" s="6">
        <v>1895560</v>
      </c>
      <c r="E536" s="6">
        <v>260</v>
      </c>
      <c r="F536" s="6">
        <v>0</v>
      </c>
      <c r="G536" s="6">
        <v>264.89</v>
      </c>
      <c r="H536" s="6">
        <v>0</v>
      </c>
      <c r="I536" s="6">
        <v>0</v>
      </c>
      <c r="J536" s="6">
        <v>0</v>
      </c>
      <c r="K536">
        <f t="shared" si="8"/>
        <v>0</v>
      </c>
    </row>
    <row r="537" spans="1:11" x14ac:dyDescent="0.2">
      <c r="A537" s="5" t="s">
        <v>1</v>
      </c>
      <c r="B537" s="38">
        <v>43171</v>
      </c>
      <c r="C537" s="6">
        <v>140641</v>
      </c>
      <c r="D537" s="6">
        <v>37507317</v>
      </c>
      <c r="E537" s="6">
        <v>267</v>
      </c>
      <c r="F537" s="6">
        <v>267</v>
      </c>
      <c r="G537" s="6">
        <v>266.69</v>
      </c>
      <c r="H537" s="6">
        <v>267</v>
      </c>
      <c r="I537" s="6">
        <v>2.69</v>
      </c>
      <c r="J537" s="6">
        <v>7</v>
      </c>
      <c r="K537">
        <f t="shared" si="8"/>
        <v>2.6923076923076827E-2</v>
      </c>
    </row>
    <row r="538" spans="1:11" x14ac:dyDescent="0.2">
      <c r="A538" s="5" t="s">
        <v>1</v>
      </c>
      <c r="B538" s="38">
        <v>43172</v>
      </c>
      <c r="C538" s="6">
        <v>63868</v>
      </c>
      <c r="D538" s="6">
        <v>16925020</v>
      </c>
      <c r="E538" s="6">
        <v>265</v>
      </c>
      <c r="F538" s="6">
        <v>265</v>
      </c>
      <c r="G538" s="6">
        <v>265</v>
      </c>
      <c r="H538" s="6">
        <v>265</v>
      </c>
      <c r="I538" s="6">
        <v>-0.75</v>
      </c>
      <c r="J538" s="6">
        <v>-2</v>
      </c>
      <c r="K538">
        <f t="shared" si="8"/>
        <v>-7.4906367041198685E-3</v>
      </c>
    </row>
    <row r="539" spans="1:11" x14ac:dyDescent="0.2">
      <c r="A539" s="5" t="s">
        <v>1</v>
      </c>
      <c r="B539" s="38">
        <v>43173</v>
      </c>
      <c r="C539" s="6">
        <v>420000</v>
      </c>
      <c r="D539" s="6">
        <v>111720000</v>
      </c>
      <c r="E539" s="6">
        <v>266</v>
      </c>
      <c r="F539" s="6">
        <v>266</v>
      </c>
      <c r="G539" s="6">
        <v>266</v>
      </c>
      <c r="H539" s="6">
        <v>266</v>
      </c>
      <c r="I539" s="6">
        <v>0.38</v>
      </c>
      <c r="J539" s="6">
        <v>1</v>
      </c>
      <c r="K539">
        <f t="shared" si="8"/>
        <v>3.7735849056603765E-3</v>
      </c>
    </row>
    <row r="540" spans="1:11" x14ac:dyDescent="0.2">
      <c r="A540" s="5" t="s">
        <v>1</v>
      </c>
      <c r="B540" s="38">
        <v>43174</v>
      </c>
      <c r="C540" s="6">
        <v>0</v>
      </c>
      <c r="D540" s="6">
        <v>0</v>
      </c>
      <c r="E540" s="6">
        <v>266</v>
      </c>
      <c r="F540" s="6">
        <v>0</v>
      </c>
      <c r="G540" s="6">
        <v>0</v>
      </c>
      <c r="H540" s="6">
        <v>0</v>
      </c>
      <c r="I540" s="6">
        <v>0</v>
      </c>
      <c r="J540" s="6">
        <v>0</v>
      </c>
      <c r="K540">
        <f t="shared" si="8"/>
        <v>0</v>
      </c>
    </row>
    <row r="541" spans="1:11" x14ac:dyDescent="0.2">
      <c r="A541" s="5" t="s">
        <v>1</v>
      </c>
      <c r="B541" s="38">
        <v>43175</v>
      </c>
      <c r="C541" s="6">
        <v>0</v>
      </c>
      <c r="D541" s="6">
        <v>0</v>
      </c>
      <c r="E541" s="6">
        <v>266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>
        <f t="shared" si="8"/>
        <v>0</v>
      </c>
    </row>
    <row r="542" spans="1:11" x14ac:dyDescent="0.2">
      <c r="A542" s="5" t="s">
        <v>1</v>
      </c>
      <c r="B542" s="38">
        <v>43179</v>
      </c>
      <c r="C542" s="6">
        <v>10723</v>
      </c>
      <c r="D542" s="6">
        <v>2841595</v>
      </c>
      <c r="E542" s="6">
        <v>266</v>
      </c>
      <c r="F542" s="6">
        <v>0</v>
      </c>
      <c r="G542" s="6">
        <v>265</v>
      </c>
      <c r="H542" s="6">
        <v>0</v>
      </c>
      <c r="I542" s="6">
        <v>0</v>
      </c>
      <c r="J542" s="6">
        <v>0</v>
      </c>
      <c r="K542">
        <f t="shared" si="8"/>
        <v>0</v>
      </c>
    </row>
    <row r="543" spans="1:11" x14ac:dyDescent="0.2">
      <c r="A543" s="5" t="s">
        <v>1</v>
      </c>
      <c r="B543" s="38">
        <v>43180</v>
      </c>
      <c r="C543" s="6">
        <v>1679</v>
      </c>
      <c r="D543" s="6">
        <v>444935</v>
      </c>
      <c r="E543" s="6">
        <v>266</v>
      </c>
      <c r="F543" s="6">
        <v>0</v>
      </c>
      <c r="G543" s="6">
        <v>265</v>
      </c>
      <c r="H543" s="6">
        <v>0</v>
      </c>
      <c r="I543" s="6">
        <v>0</v>
      </c>
      <c r="J543" s="6">
        <v>0</v>
      </c>
      <c r="K543">
        <f t="shared" si="8"/>
        <v>0</v>
      </c>
    </row>
    <row r="544" spans="1:11" x14ac:dyDescent="0.2">
      <c r="A544" s="5" t="s">
        <v>1</v>
      </c>
      <c r="B544" s="38">
        <v>43181</v>
      </c>
      <c r="C544" s="6">
        <v>9429</v>
      </c>
      <c r="D544" s="6">
        <v>2498685</v>
      </c>
      <c r="E544" s="6">
        <v>266</v>
      </c>
      <c r="F544" s="6">
        <v>0</v>
      </c>
      <c r="G544" s="6">
        <v>265</v>
      </c>
      <c r="H544" s="6">
        <v>0</v>
      </c>
      <c r="I544" s="6">
        <v>0</v>
      </c>
      <c r="J544" s="6">
        <v>0</v>
      </c>
      <c r="K544">
        <f t="shared" si="8"/>
        <v>0</v>
      </c>
    </row>
    <row r="545" spans="1:11" x14ac:dyDescent="0.2">
      <c r="A545" s="5" t="s">
        <v>1</v>
      </c>
      <c r="B545" s="38">
        <v>43182</v>
      </c>
      <c r="C545" s="6">
        <v>1368</v>
      </c>
      <c r="D545" s="6">
        <v>362520</v>
      </c>
      <c r="E545" s="6">
        <v>266</v>
      </c>
      <c r="F545" s="6">
        <v>0</v>
      </c>
      <c r="G545" s="6">
        <v>265</v>
      </c>
      <c r="H545" s="6">
        <v>0</v>
      </c>
      <c r="I545" s="6">
        <v>0</v>
      </c>
      <c r="J545" s="6">
        <v>0</v>
      </c>
      <c r="K545">
        <f t="shared" si="8"/>
        <v>0</v>
      </c>
    </row>
    <row r="546" spans="1:11" x14ac:dyDescent="0.2">
      <c r="A546" s="5" t="s">
        <v>1</v>
      </c>
      <c r="B546" s="38">
        <v>43185</v>
      </c>
      <c r="C546" s="6">
        <v>840</v>
      </c>
      <c r="D546" s="6">
        <v>222600</v>
      </c>
      <c r="E546" s="6">
        <v>266</v>
      </c>
      <c r="F546" s="6">
        <v>0</v>
      </c>
      <c r="G546" s="6">
        <v>265</v>
      </c>
      <c r="H546" s="6">
        <v>0</v>
      </c>
      <c r="I546" s="6">
        <v>0</v>
      </c>
      <c r="J546" s="6">
        <v>0</v>
      </c>
      <c r="K546">
        <f t="shared" si="8"/>
        <v>0</v>
      </c>
    </row>
    <row r="547" spans="1:11" x14ac:dyDescent="0.2">
      <c r="A547" s="5" t="s">
        <v>1</v>
      </c>
      <c r="B547" s="38">
        <v>43186</v>
      </c>
      <c r="C547" s="6">
        <v>8000</v>
      </c>
      <c r="D547" s="6">
        <v>2160000</v>
      </c>
      <c r="E547" s="6">
        <v>266</v>
      </c>
      <c r="F547" s="6">
        <v>0</v>
      </c>
      <c r="G547" s="6">
        <v>270</v>
      </c>
      <c r="H547" s="6">
        <v>0</v>
      </c>
      <c r="I547" s="6">
        <v>0</v>
      </c>
      <c r="J547" s="6">
        <v>0</v>
      </c>
      <c r="K547">
        <f t="shared" si="8"/>
        <v>0</v>
      </c>
    </row>
    <row r="548" spans="1:11" x14ac:dyDescent="0.2">
      <c r="A548" s="5" t="s">
        <v>1</v>
      </c>
      <c r="B548" s="38">
        <v>43187</v>
      </c>
      <c r="C548" s="6">
        <v>0</v>
      </c>
      <c r="D548" s="6">
        <v>0</v>
      </c>
      <c r="E548" s="6">
        <v>266</v>
      </c>
      <c r="F548" s="6">
        <v>0</v>
      </c>
      <c r="G548" s="6">
        <v>0</v>
      </c>
      <c r="H548" s="6">
        <v>0</v>
      </c>
      <c r="I548" s="6">
        <v>0</v>
      </c>
      <c r="J548" s="6">
        <v>0</v>
      </c>
      <c r="K548">
        <f t="shared" si="8"/>
        <v>0</v>
      </c>
    </row>
    <row r="549" spans="1:11" x14ac:dyDescent="0.2">
      <c r="A549" s="5" t="s">
        <v>1</v>
      </c>
      <c r="B549" s="38">
        <v>43192</v>
      </c>
      <c r="C549" s="6">
        <v>0</v>
      </c>
      <c r="D549" s="6">
        <v>0</v>
      </c>
      <c r="E549" s="6">
        <v>266</v>
      </c>
      <c r="F549" s="6">
        <v>0</v>
      </c>
      <c r="G549" s="6">
        <v>0</v>
      </c>
      <c r="H549" s="6">
        <v>0</v>
      </c>
      <c r="I549" s="6">
        <v>0</v>
      </c>
      <c r="J549" s="6">
        <v>0</v>
      </c>
      <c r="K549">
        <f t="shared" si="8"/>
        <v>0</v>
      </c>
    </row>
    <row r="550" spans="1:11" x14ac:dyDescent="0.2">
      <c r="A550" s="5" t="s">
        <v>1</v>
      </c>
      <c r="B550" s="38">
        <v>43193</v>
      </c>
      <c r="C550" s="6">
        <v>0</v>
      </c>
      <c r="D550" s="6">
        <v>0</v>
      </c>
      <c r="E550" s="6">
        <v>266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>
        <f t="shared" si="8"/>
        <v>0</v>
      </c>
    </row>
    <row r="551" spans="1:11" x14ac:dyDescent="0.2">
      <c r="A551" s="5" t="s">
        <v>1</v>
      </c>
      <c r="B551" s="38">
        <v>43194</v>
      </c>
      <c r="C551" s="6">
        <v>82583</v>
      </c>
      <c r="D551" s="6">
        <v>21924495</v>
      </c>
      <c r="E551" s="6">
        <v>265</v>
      </c>
      <c r="F551" s="6">
        <v>266</v>
      </c>
      <c r="G551" s="6">
        <v>265.48</v>
      </c>
      <c r="H551" s="6">
        <v>265</v>
      </c>
      <c r="I551" s="6">
        <v>-0.38</v>
      </c>
      <c r="J551" s="6">
        <v>-1</v>
      </c>
      <c r="K551">
        <f t="shared" si="8"/>
        <v>-3.7593984962406291E-3</v>
      </c>
    </row>
    <row r="552" spans="1:11" x14ac:dyDescent="0.2">
      <c r="A552" s="5" t="s">
        <v>1</v>
      </c>
      <c r="B552" s="38">
        <v>43195</v>
      </c>
      <c r="C552" s="6">
        <v>0</v>
      </c>
      <c r="D552" s="6">
        <v>0</v>
      </c>
      <c r="E552" s="6">
        <v>265</v>
      </c>
      <c r="F552" s="6">
        <v>0</v>
      </c>
      <c r="G552" s="6">
        <v>0</v>
      </c>
      <c r="H552" s="6">
        <v>0</v>
      </c>
      <c r="I552" s="6">
        <v>0</v>
      </c>
      <c r="J552" s="6">
        <v>0</v>
      </c>
      <c r="K552">
        <f t="shared" si="8"/>
        <v>0</v>
      </c>
    </row>
    <row r="553" spans="1:11" x14ac:dyDescent="0.2">
      <c r="A553" s="5" t="s">
        <v>1</v>
      </c>
      <c r="B553" s="38">
        <v>43196</v>
      </c>
      <c r="C553" s="6">
        <v>0</v>
      </c>
      <c r="D553" s="6">
        <v>0</v>
      </c>
      <c r="E553" s="6">
        <v>265</v>
      </c>
      <c r="F553" s="6">
        <v>0</v>
      </c>
      <c r="G553" s="6">
        <v>0</v>
      </c>
      <c r="H553" s="6">
        <v>0</v>
      </c>
      <c r="I553" s="6">
        <v>0</v>
      </c>
      <c r="J553" s="6">
        <v>0</v>
      </c>
      <c r="K553">
        <f t="shared" si="8"/>
        <v>0</v>
      </c>
    </row>
    <row r="554" spans="1:11" x14ac:dyDescent="0.2">
      <c r="A554" s="5" t="s">
        <v>1</v>
      </c>
      <c r="B554" s="38">
        <v>43199</v>
      </c>
      <c r="C554" s="6">
        <v>0</v>
      </c>
      <c r="D554" s="6">
        <v>0</v>
      </c>
      <c r="E554" s="6">
        <v>265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>
        <f t="shared" si="8"/>
        <v>0</v>
      </c>
    </row>
    <row r="555" spans="1:11" x14ac:dyDescent="0.2">
      <c r="A555" s="5" t="s">
        <v>1</v>
      </c>
      <c r="B555" s="38">
        <v>43200</v>
      </c>
      <c r="C555" s="6">
        <v>0</v>
      </c>
      <c r="D555" s="6">
        <v>0</v>
      </c>
      <c r="E555" s="6">
        <v>265</v>
      </c>
      <c r="F555" s="6">
        <v>0</v>
      </c>
      <c r="G555" s="6">
        <v>0</v>
      </c>
      <c r="H555" s="6">
        <v>0</v>
      </c>
      <c r="I555" s="6">
        <v>0</v>
      </c>
      <c r="J555" s="6">
        <v>0</v>
      </c>
      <c r="K555">
        <f t="shared" si="8"/>
        <v>0</v>
      </c>
    </row>
    <row r="556" spans="1:11" x14ac:dyDescent="0.2">
      <c r="A556" s="5" t="s">
        <v>1</v>
      </c>
      <c r="B556" s="38">
        <v>43201</v>
      </c>
      <c r="C556" s="6">
        <v>100000</v>
      </c>
      <c r="D556" s="6">
        <v>26700000</v>
      </c>
      <c r="E556" s="6">
        <v>267</v>
      </c>
      <c r="F556" s="6">
        <v>267</v>
      </c>
      <c r="G556" s="6">
        <v>267</v>
      </c>
      <c r="H556" s="6">
        <v>267</v>
      </c>
      <c r="I556" s="6">
        <v>0.75</v>
      </c>
      <c r="J556" s="6">
        <v>2</v>
      </c>
      <c r="K556">
        <f t="shared" si="8"/>
        <v>7.547169811320753E-3</v>
      </c>
    </row>
    <row r="557" spans="1:11" x14ac:dyDescent="0.2">
      <c r="A557" s="5" t="s">
        <v>1</v>
      </c>
      <c r="B557" s="38">
        <v>43202</v>
      </c>
      <c r="C557" s="6">
        <v>5281</v>
      </c>
      <c r="D557" s="6">
        <v>1409196</v>
      </c>
      <c r="E557" s="6">
        <v>267</v>
      </c>
      <c r="F557" s="6">
        <v>0</v>
      </c>
      <c r="G557" s="6">
        <v>266.83999999999997</v>
      </c>
      <c r="H557" s="6">
        <v>0</v>
      </c>
      <c r="I557" s="6">
        <v>0</v>
      </c>
      <c r="J557" s="6">
        <v>0</v>
      </c>
      <c r="K557">
        <f t="shared" si="8"/>
        <v>0</v>
      </c>
    </row>
    <row r="558" spans="1:11" x14ac:dyDescent="0.2">
      <c r="A558" s="5" t="s">
        <v>1</v>
      </c>
      <c r="B558" s="38">
        <v>43203</v>
      </c>
      <c r="C558" s="6">
        <v>0</v>
      </c>
      <c r="D558" s="6">
        <v>0</v>
      </c>
      <c r="E558" s="6">
        <v>267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>
        <f t="shared" si="8"/>
        <v>0</v>
      </c>
    </row>
    <row r="559" spans="1:11" x14ac:dyDescent="0.2">
      <c r="A559" s="5" t="s">
        <v>1</v>
      </c>
      <c r="B559" s="38">
        <v>43206</v>
      </c>
      <c r="C559" s="6">
        <v>106666</v>
      </c>
      <c r="D559" s="6">
        <v>28266490</v>
      </c>
      <c r="E559" s="6">
        <v>265</v>
      </c>
      <c r="F559" s="6">
        <v>265</v>
      </c>
      <c r="G559" s="6">
        <v>265</v>
      </c>
      <c r="H559" s="6">
        <v>265</v>
      </c>
      <c r="I559" s="6">
        <v>-0.75</v>
      </c>
      <c r="J559" s="6">
        <v>-2</v>
      </c>
      <c r="K559">
        <f t="shared" si="8"/>
        <v>-7.4906367041198685E-3</v>
      </c>
    </row>
    <row r="560" spans="1:11" x14ac:dyDescent="0.2">
      <c r="A560" s="5" t="s">
        <v>1</v>
      </c>
      <c r="B560" s="38">
        <v>43207</v>
      </c>
      <c r="C560" s="6">
        <v>48050</v>
      </c>
      <c r="D560" s="6">
        <v>12733250</v>
      </c>
      <c r="E560" s="6">
        <v>265</v>
      </c>
      <c r="F560" s="6">
        <v>265</v>
      </c>
      <c r="G560" s="6">
        <v>265</v>
      </c>
      <c r="H560" s="6">
        <v>265</v>
      </c>
      <c r="I560" s="6">
        <v>0</v>
      </c>
      <c r="J560" s="6">
        <v>0</v>
      </c>
      <c r="K560">
        <f t="shared" si="8"/>
        <v>0</v>
      </c>
    </row>
    <row r="561" spans="1:11" x14ac:dyDescent="0.2">
      <c r="A561" s="5" t="s">
        <v>1</v>
      </c>
      <c r="B561" s="38">
        <v>43208</v>
      </c>
      <c r="C561" s="6">
        <v>0</v>
      </c>
      <c r="D561" s="6">
        <v>0</v>
      </c>
      <c r="E561" s="6">
        <v>265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>
        <f t="shared" si="8"/>
        <v>0</v>
      </c>
    </row>
    <row r="562" spans="1:11" x14ac:dyDescent="0.2">
      <c r="A562" s="5" t="s">
        <v>1</v>
      </c>
      <c r="B562" s="38">
        <v>43209</v>
      </c>
      <c r="C562" s="6">
        <v>0</v>
      </c>
      <c r="D562" s="6">
        <v>0</v>
      </c>
      <c r="E562" s="6">
        <v>265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>
        <f t="shared" si="8"/>
        <v>0</v>
      </c>
    </row>
    <row r="563" spans="1:11" x14ac:dyDescent="0.2">
      <c r="A563" s="5" t="s">
        <v>1</v>
      </c>
      <c r="B563" s="38">
        <v>43210</v>
      </c>
      <c r="C563" s="6">
        <v>169400</v>
      </c>
      <c r="D563" s="6">
        <v>44891000</v>
      </c>
      <c r="E563" s="6">
        <v>265</v>
      </c>
      <c r="F563" s="6">
        <v>265</v>
      </c>
      <c r="G563" s="6">
        <v>265</v>
      </c>
      <c r="H563" s="6">
        <v>265</v>
      </c>
      <c r="I563" s="6">
        <v>0</v>
      </c>
      <c r="J563" s="6">
        <v>0</v>
      </c>
      <c r="K563">
        <f t="shared" si="8"/>
        <v>0</v>
      </c>
    </row>
    <row r="564" spans="1:11" x14ac:dyDescent="0.2">
      <c r="A564" s="5" t="s">
        <v>1</v>
      </c>
      <c r="B564" s="38">
        <v>43213</v>
      </c>
      <c r="C564" s="6">
        <v>300000</v>
      </c>
      <c r="D564" s="6">
        <v>79800000</v>
      </c>
      <c r="E564" s="6">
        <v>266</v>
      </c>
      <c r="F564" s="6">
        <v>266</v>
      </c>
      <c r="G564" s="6">
        <v>266</v>
      </c>
      <c r="H564" s="6">
        <v>266</v>
      </c>
      <c r="I564" s="6">
        <v>0.38</v>
      </c>
      <c r="J564" s="6">
        <v>1</v>
      </c>
      <c r="K564">
        <f t="shared" si="8"/>
        <v>3.7735849056603765E-3</v>
      </c>
    </row>
    <row r="565" spans="1:11" x14ac:dyDescent="0.2">
      <c r="A565" s="5" t="s">
        <v>1</v>
      </c>
      <c r="B565" s="38">
        <v>43214</v>
      </c>
      <c r="C565" s="6">
        <v>200000</v>
      </c>
      <c r="D565" s="6">
        <v>53200000</v>
      </c>
      <c r="E565" s="6">
        <v>266</v>
      </c>
      <c r="F565" s="6">
        <v>266</v>
      </c>
      <c r="G565" s="6">
        <v>266</v>
      </c>
      <c r="H565" s="6">
        <v>266</v>
      </c>
      <c r="I565" s="6">
        <v>0</v>
      </c>
      <c r="J565" s="6">
        <v>0</v>
      </c>
      <c r="K565">
        <f t="shared" si="8"/>
        <v>0</v>
      </c>
    </row>
    <row r="566" spans="1:11" x14ac:dyDescent="0.2">
      <c r="A566" s="5" t="s">
        <v>1</v>
      </c>
      <c r="B566" s="38">
        <v>43215</v>
      </c>
      <c r="C566" s="6">
        <v>67185</v>
      </c>
      <c r="D566" s="6">
        <v>17817570</v>
      </c>
      <c r="E566" s="6">
        <v>265</v>
      </c>
      <c r="F566" s="6">
        <v>265</v>
      </c>
      <c r="G566" s="6">
        <v>265.2</v>
      </c>
      <c r="H566" s="6">
        <v>265</v>
      </c>
      <c r="I566" s="6">
        <v>-0.38</v>
      </c>
      <c r="J566" s="6">
        <v>-1</v>
      </c>
      <c r="K566">
        <f t="shared" si="8"/>
        <v>-3.7593984962406291E-3</v>
      </c>
    </row>
    <row r="567" spans="1:11" x14ac:dyDescent="0.2">
      <c r="A567" s="5" t="s">
        <v>1</v>
      </c>
      <c r="B567" s="38">
        <v>43216</v>
      </c>
      <c r="C567" s="6">
        <v>101610</v>
      </c>
      <c r="D567" s="6">
        <v>26926650</v>
      </c>
      <c r="E567" s="6">
        <v>265</v>
      </c>
      <c r="F567" s="6">
        <v>265</v>
      </c>
      <c r="G567" s="6">
        <v>265</v>
      </c>
      <c r="H567" s="6">
        <v>265</v>
      </c>
      <c r="I567" s="6">
        <v>0</v>
      </c>
      <c r="J567" s="6">
        <v>0</v>
      </c>
      <c r="K567">
        <f t="shared" si="8"/>
        <v>0</v>
      </c>
    </row>
    <row r="568" spans="1:11" x14ac:dyDescent="0.2">
      <c r="A568" s="5" t="s">
        <v>1</v>
      </c>
      <c r="B568" s="38">
        <v>43217</v>
      </c>
      <c r="C568" s="6">
        <v>92280</v>
      </c>
      <c r="D568" s="6">
        <v>24546480</v>
      </c>
      <c r="E568" s="6">
        <v>266</v>
      </c>
      <c r="F568" s="6">
        <v>266</v>
      </c>
      <c r="G568" s="6">
        <v>266</v>
      </c>
      <c r="H568" s="6">
        <v>266</v>
      </c>
      <c r="I568" s="6">
        <v>0.38</v>
      </c>
      <c r="J568" s="6">
        <v>1</v>
      </c>
      <c r="K568">
        <f t="shared" si="8"/>
        <v>3.7735849056603765E-3</v>
      </c>
    </row>
    <row r="569" spans="1:11" x14ac:dyDescent="0.2">
      <c r="A569" s="5" t="s">
        <v>1</v>
      </c>
      <c r="B569" s="38">
        <v>43220</v>
      </c>
      <c r="C569" s="6">
        <v>7723</v>
      </c>
      <c r="D569" s="6">
        <v>2023426</v>
      </c>
      <c r="E569" s="6">
        <v>266</v>
      </c>
      <c r="F569" s="6">
        <v>0</v>
      </c>
      <c r="G569" s="6">
        <v>262</v>
      </c>
      <c r="H569" s="6">
        <v>0</v>
      </c>
      <c r="I569" s="6">
        <v>0</v>
      </c>
      <c r="J569" s="6">
        <v>0</v>
      </c>
      <c r="K569">
        <f t="shared" si="8"/>
        <v>0</v>
      </c>
    </row>
    <row r="570" spans="1:11" x14ac:dyDescent="0.2">
      <c r="A570" s="5" t="s">
        <v>1</v>
      </c>
      <c r="B570" s="38">
        <v>43222</v>
      </c>
      <c r="C570" s="6">
        <v>465416</v>
      </c>
      <c r="D570" s="6">
        <v>121938992</v>
      </c>
      <c r="E570" s="6">
        <v>262</v>
      </c>
      <c r="F570" s="6">
        <v>262</v>
      </c>
      <c r="G570" s="6">
        <v>262</v>
      </c>
      <c r="H570" s="6">
        <v>262</v>
      </c>
      <c r="I570" s="6">
        <v>-1.5</v>
      </c>
      <c r="J570" s="6">
        <v>-4</v>
      </c>
      <c r="K570">
        <f t="shared" si="8"/>
        <v>-1.5037593984962405E-2</v>
      </c>
    </row>
    <row r="571" spans="1:11" x14ac:dyDescent="0.2">
      <c r="A571" s="5" t="s">
        <v>1</v>
      </c>
      <c r="B571" s="38">
        <v>43223</v>
      </c>
      <c r="C571" s="6">
        <v>18800</v>
      </c>
      <c r="D571" s="6">
        <v>4982000</v>
      </c>
      <c r="E571" s="6">
        <v>262</v>
      </c>
      <c r="F571" s="6">
        <v>0</v>
      </c>
      <c r="G571" s="6">
        <v>265</v>
      </c>
      <c r="H571" s="6">
        <v>0</v>
      </c>
      <c r="I571" s="6">
        <v>0</v>
      </c>
      <c r="J571" s="6">
        <v>0</v>
      </c>
      <c r="K571">
        <f t="shared" si="8"/>
        <v>0</v>
      </c>
    </row>
    <row r="572" spans="1:11" x14ac:dyDescent="0.2">
      <c r="A572" s="5" t="s">
        <v>1</v>
      </c>
      <c r="B572" s="38">
        <v>43224</v>
      </c>
      <c r="C572" s="6">
        <v>50000</v>
      </c>
      <c r="D572" s="6">
        <v>13068468</v>
      </c>
      <c r="E572" s="6">
        <v>262</v>
      </c>
      <c r="F572" s="6">
        <v>262</v>
      </c>
      <c r="G572" s="6">
        <v>261.37</v>
      </c>
      <c r="H572" s="6">
        <v>262</v>
      </c>
      <c r="I572" s="6">
        <v>0</v>
      </c>
      <c r="J572" s="6">
        <v>0</v>
      </c>
      <c r="K572">
        <f t="shared" si="8"/>
        <v>0</v>
      </c>
    </row>
    <row r="573" spans="1:11" x14ac:dyDescent="0.2">
      <c r="A573" s="5" t="s">
        <v>1</v>
      </c>
      <c r="B573" s="38">
        <v>43227</v>
      </c>
      <c r="C573" s="6">
        <v>0</v>
      </c>
      <c r="D573" s="6">
        <v>0</v>
      </c>
      <c r="E573" s="6">
        <v>262</v>
      </c>
      <c r="F573" s="6">
        <v>0</v>
      </c>
      <c r="G573" s="6">
        <v>0</v>
      </c>
      <c r="H573" s="6">
        <v>0</v>
      </c>
      <c r="I573" s="6">
        <v>0</v>
      </c>
      <c r="J573" s="6">
        <v>0</v>
      </c>
      <c r="K573">
        <f t="shared" si="8"/>
        <v>0</v>
      </c>
    </row>
    <row r="574" spans="1:11" x14ac:dyDescent="0.2">
      <c r="A574" s="5" t="s">
        <v>1</v>
      </c>
      <c r="B574" s="38">
        <v>43228</v>
      </c>
      <c r="C574" s="6">
        <v>4339</v>
      </c>
      <c r="D574" s="6">
        <v>1143580</v>
      </c>
      <c r="E574" s="6">
        <v>262</v>
      </c>
      <c r="F574" s="6">
        <v>0</v>
      </c>
      <c r="G574" s="6">
        <v>263.56</v>
      </c>
      <c r="H574" s="6">
        <v>0</v>
      </c>
      <c r="I574" s="6">
        <v>0</v>
      </c>
      <c r="J574" s="6">
        <v>0</v>
      </c>
      <c r="K574">
        <f t="shared" si="8"/>
        <v>0</v>
      </c>
    </row>
    <row r="575" spans="1:11" x14ac:dyDescent="0.2">
      <c r="A575" s="5" t="s">
        <v>1</v>
      </c>
      <c r="B575" s="38">
        <v>43229</v>
      </c>
      <c r="C575" s="6">
        <v>0</v>
      </c>
      <c r="D575" s="6">
        <v>0</v>
      </c>
      <c r="E575" s="6">
        <v>262</v>
      </c>
      <c r="F575" s="6">
        <v>0</v>
      </c>
      <c r="G575" s="6">
        <v>0</v>
      </c>
      <c r="H575" s="6">
        <v>0</v>
      </c>
      <c r="I575" s="6">
        <v>0</v>
      </c>
      <c r="J575" s="6">
        <v>0</v>
      </c>
      <c r="K575">
        <f t="shared" si="8"/>
        <v>0</v>
      </c>
    </row>
    <row r="576" spans="1:11" x14ac:dyDescent="0.2">
      <c r="A576" s="5" t="s">
        <v>1</v>
      </c>
      <c r="B576" s="38">
        <v>43230</v>
      </c>
      <c r="C576" s="6">
        <v>2177388</v>
      </c>
      <c r="D576" s="6">
        <v>578381326</v>
      </c>
      <c r="E576" s="6">
        <v>267</v>
      </c>
      <c r="F576" s="6">
        <v>267</v>
      </c>
      <c r="G576" s="6">
        <v>265.63</v>
      </c>
      <c r="H576" s="6">
        <v>265</v>
      </c>
      <c r="I576" s="6">
        <v>1.91</v>
      </c>
      <c r="J576" s="6">
        <v>5</v>
      </c>
      <c r="K576">
        <f t="shared" si="8"/>
        <v>1.9083969465648831E-2</v>
      </c>
    </row>
    <row r="577" spans="1:11" x14ac:dyDescent="0.2">
      <c r="A577" s="5" t="s">
        <v>1</v>
      </c>
      <c r="B577" s="38">
        <v>43231</v>
      </c>
      <c r="C577" s="6">
        <v>4504908</v>
      </c>
      <c r="D577" s="6">
        <v>1207364424</v>
      </c>
      <c r="E577" s="6">
        <v>268</v>
      </c>
      <c r="F577" s="6">
        <v>268</v>
      </c>
      <c r="G577" s="6">
        <v>268.01</v>
      </c>
      <c r="H577" s="6">
        <v>268</v>
      </c>
      <c r="I577" s="6">
        <v>0.37</v>
      </c>
      <c r="J577" s="6">
        <v>1</v>
      </c>
      <c r="K577">
        <f t="shared" si="8"/>
        <v>3.7453183520599342E-3</v>
      </c>
    </row>
    <row r="578" spans="1:11" x14ac:dyDescent="0.2">
      <c r="A578" s="5" t="s">
        <v>1</v>
      </c>
      <c r="B578" s="38">
        <v>43235</v>
      </c>
      <c r="C578" s="6">
        <v>0</v>
      </c>
      <c r="D578" s="6">
        <v>0</v>
      </c>
      <c r="E578" s="6">
        <v>268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>
        <f t="shared" si="8"/>
        <v>0</v>
      </c>
    </row>
    <row r="579" spans="1:11" x14ac:dyDescent="0.2">
      <c r="A579" s="5" t="s">
        <v>1</v>
      </c>
      <c r="B579" s="38">
        <v>43236</v>
      </c>
      <c r="C579" s="6">
        <v>0</v>
      </c>
      <c r="D579" s="6">
        <v>0</v>
      </c>
      <c r="E579" s="6">
        <v>268</v>
      </c>
      <c r="F579" s="6">
        <v>0</v>
      </c>
      <c r="G579" s="6">
        <v>0</v>
      </c>
      <c r="H579" s="6">
        <v>0</v>
      </c>
      <c r="I579" s="6">
        <v>0</v>
      </c>
      <c r="J579" s="6">
        <v>0</v>
      </c>
      <c r="K579">
        <f t="shared" si="8"/>
        <v>0</v>
      </c>
    </row>
    <row r="580" spans="1:11" x14ac:dyDescent="0.2">
      <c r="A580" s="5" t="s">
        <v>1</v>
      </c>
      <c r="B580" s="38">
        <v>43237</v>
      </c>
      <c r="C580" s="6">
        <v>0</v>
      </c>
      <c r="D580" s="6">
        <v>0</v>
      </c>
      <c r="E580" s="6">
        <v>268</v>
      </c>
      <c r="F580" s="6">
        <v>0</v>
      </c>
      <c r="G580" s="6">
        <v>0</v>
      </c>
      <c r="H580" s="6">
        <v>0</v>
      </c>
      <c r="I580" s="6">
        <v>0</v>
      </c>
      <c r="J580" s="6">
        <v>0</v>
      </c>
      <c r="K580">
        <f t="shared" ref="K580:K643" si="9">+E580/E579-1</f>
        <v>0</v>
      </c>
    </row>
    <row r="581" spans="1:11" x14ac:dyDescent="0.2">
      <c r="A581" s="5" t="s">
        <v>1</v>
      </c>
      <c r="B581" s="38">
        <v>43238</v>
      </c>
      <c r="C581" s="6">
        <v>26328</v>
      </c>
      <c r="D581" s="6">
        <v>7063248</v>
      </c>
      <c r="E581" s="6">
        <v>268</v>
      </c>
      <c r="F581" s="6">
        <v>0</v>
      </c>
      <c r="G581" s="6">
        <v>268.27999999999997</v>
      </c>
      <c r="H581" s="6">
        <v>0</v>
      </c>
      <c r="I581" s="6">
        <v>0</v>
      </c>
      <c r="J581" s="6">
        <v>0</v>
      </c>
      <c r="K581">
        <f t="shared" si="9"/>
        <v>0</v>
      </c>
    </row>
    <row r="582" spans="1:11" x14ac:dyDescent="0.2">
      <c r="A582" s="5" t="s">
        <v>1</v>
      </c>
      <c r="B582" s="38">
        <v>43241</v>
      </c>
      <c r="C582" s="6">
        <v>6672</v>
      </c>
      <c r="D582" s="6">
        <v>1801440</v>
      </c>
      <c r="E582" s="6">
        <v>268</v>
      </c>
      <c r="F582" s="6">
        <v>0</v>
      </c>
      <c r="G582" s="6">
        <v>270</v>
      </c>
      <c r="H582" s="6">
        <v>0</v>
      </c>
      <c r="I582" s="6">
        <v>0</v>
      </c>
      <c r="J582" s="6">
        <v>0</v>
      </c>
      <c r="K582">
        <f t="shared" si="9"/>
        <v>0</v>
      </c>
    </row>
    <row r="583" spans="1:11" x14ac:dyDescent="0.2">
      <c r="A583" s="5" t="s">
        <v>1</v>
      </c>
      <c r="B583" s="38">
        <v>43242</v>
      </c>
      <c r="C583" s="6">
        <v>0</v>
      </c>
      <c r="D583" s="6">
        <v>0</v>
      </c>
      <c r="E583" s="6">
        <v>268</v>
      </c>
      <c r="F583" s="6">
        <v>0</v>
      </c>
      <c r="G583" s="6">
        <v>0</v>
      </c>
      <c r="H583" s="6">
        <v>0</v>
      </c>
      <c r="I583" s="6">
        <v>0</v>
      </c>
      <c r="J583" s="6">
        <v>0</v>
      </c>
      <c r="K583">
        <f t="shared" si="9"/>
        <v>0</v>
      </c>
    </row>
    <row r="584" spans="1:11" x14ac:dyDescent="0.2">
      <c r="A584" s="5" t="s">
        <v>1</v>
      </c>
      <c r="B584" s="38">
        <v>43243</v>
      </c>
      <c r="C584" s="6">
        <v>126433</v>
      </c>
      <c r="D584" s="6">
        <v>34136910</v>
      </c>
      <c r="E584" s="6">
        <v>270</v>
      </c>
      <c r="F584" s="6">
        <v>270</v>
      </c>
      <c r="G584" s="6">
        <v>270</v>
      </c>
      <c r="H584" s="6">
        <v>270</v>
      </c>
      <c r="I584" s="6">
        <v>0.75</v>
      </c>
      <c r="J584" s="6">
        <v>2</v>
      </c>
      <c r="K584">
        <f t="shared" si="9"/>
        <v>7.4626865671640896E-3</v>
      </c>
    </row>
    <row r="585" spans="1:11" x14ac:dyDescent="0.2">
      <c r="A585" s="5" t="s">
        <v>1</v>
      </c>
      <c r="B585" s="38">
        <v>43244</v>
      </c>
      <c r="C585" s="6">
        <v>7587145</v>
      </c>
      <c r="D585" s="6">
        <v>2067469908</v>
      </c>
      <c r="E585" s="6">
        <v>284</v>
      </c>
      <c r="F585" s="6">
        <v>284</v>
      </c>
      <c r="G585" s="6">
        <v>272.5</v>
      </c>
      <c r="H585" s="6">
        <v>270</v>
      </c>
      <c r="I585" s="6">
        <v>5.19</v>
      </c>
      <c r="J585" s="6">
        <v>14</v>
      </c>
      <c r="K585">
        <f t="shared" si="9"/>
        <v>5.1851851851851816E-2</v>
      </c>
    </row>
    <row r="586" spans="1:11" x14ac:dyDescent="0.2">
      <c r="A586" s="5" t="s">
        <v>1</v>
      </c>
      <c r="B586" s="38">
        <v>43245</v>
      </c>
      <c r="C586" s="6">
        <v>3008</v>
      </c>
      <c r="D586" s="6">
        <v>854272</v>
      </c>
      <c r="E586" s="6">
        <v>284</v>
      </c>
      <c r="F586" s="6">
        <v>0</v>
      </c>
      <c r="G586" s="6">
        <v>284</v>
      </c>
      <c r="H586" s="6">
        <v>0</v>
      </c>
      <c r="I586" s="6">
        <v>0</v>
      </c>
      <c r="J586" s="6">
        <v>0</v>
      </c>
      <c r="K586">
        <f t="shared" si="9"/>
        <v>0</v>
      </c>
    </row>
    <row r="587" spans="1:11" x14ac:dyDescent="0.2">
      <c r="A587" s="5" t="s">
        <v>1</v>
      </c>
      <c r="B587" s="38">
        <v>43248</v>
      </c>
      <c r="C587" s="6">
        <v>155076</v>
      </c>
      <c r="D587" s="6">
        <v>44549016</v>
      </c>
      <c r="E587" s="6">
        <v>290</v>
      </c>
      <c r="F587" s="6">
        <v>290</v>
      </c>
      <c r="G587" s="6">
        <v>287.27</v>
      </c>
      <c r="H587" s="6">
        <v>284</v>
      </c>
      <c r="I587" s="6">
        <v>2.11</v>
      </c>
      <c r="J587" s="6">
        <v>6</v>
      </c>
      <c r="K587">
        <f t="shared" si="9"/>
        <v>2.1126760563380254E-2</v>
      </c>
    </row>
    <row r="588" spans="1:11" x14ac:dyDescent="0.2">
      <c r="A588" s="5" t="s">
        <v>1</v>
      </c>
      <c r="B588" s="38">
        <v>43249</v>
      </c>
      <c r="C588" s="6">
        <v>206785</v>
      </c>
      <c r="D588" s="6">
        <v>59704326</v>
      </c>
      <c r="E588" s="6">
        <v>290</v>
      </c>
      <c r="F588" s="6">
        <v>290</v>
      </c>
      <c r="G588" s="6">
        <v>288.73</v>
      </c>
      <c r="H588" s="6">
        <v>288</v>
      </c>
      <c r="I588" s="6">
        <v>0</v>
      </c>
      <c r="J588" s="6">
        <v>0</v>
      </c>
      <c r="K588">
        <f t="shared" si="9"/>
        <v>0</v>
      </c>
    </row>
    <row r="589" spans="1:11" x14ac:dyDescent="0.2">
      <c r="A589" s="5" t="s">
        <v>1</v>
      </c>
      <c r="B589" s="38">
        <v>43250</v>
      </c>
      <c r="C589" s="6">
        <v>255179</v>
      </c>
      <c r="D589" s="6">
        <v>73912510</v>
      </c>
      <c r="E589" s="6">
        <v>290</v>
      </c>
      <c r="F589" s="6">
        <v>290</v>
      </c>
      <c r="G589" s="6">
        <v>289.64999999999998</v>
      </c>
      <c r="H589" s="6">
        <v>290</v>
      </c>
      <c r="I589" s="6">
        <v>0</v>
      </c>
      <c r="J589" s="6">
        <v>0</v>
      </c>
      <c r="K589">
        <f t="shared" si="9"/>
        <v>0</v>
      </c>
    </row>
    <row r="590" spans="1:11" x14ac:dyDescent="0.2">
      <c r="A590" s="5" t="s">
        <v>1</v>
      </c>
      <c r="B590" s="38">
        <v>43251</v>
      </c>
      <c r="C590" s="6">
        <v>14367</v>
      </c>
      <c r="D590" s="6">
        <v>4080228</v>
      </c>
      <c r="E590" s="6">
        <v>290</v>
      </c>
      <c r="F590" s="6">
        <v>0</v>
      </c>
      <c r="G590" s="6">
        <v>284</v>
      </c>
      <c r="H590" s="6">
        <v>0</v>
      </c>
      <c r="I590" s="6">
        <v>0</v>
      </c>
      <c r="J590" s="6">
        <v>0</v>
      </c>
      <c r="K590">
        <f t="shared" si="9"/>
        <v>0</v>
      </c>
    </row>
    <row r="591" spans="1:11" x14ac:dyDescent="0.2">
      <c r="A591" s="5" t="s">
        <v>1</v>
      </c>
      <c r="B591" s="38">
        <v>43252</v>
      </c>
      <c r="C591" s="6">
        <v>0</v>
      </c>
      <c r="D591" s="6">
        <v>0</v>
      </c>
      <c r="E591" s="6">
        <v>290</v>
      </c>
      <c r="F591" s="6">
        <v>0</v>
      </c>
      <c r="G591" s="6">
        <v>0</v>
      </c>
      <c r="H591" s="6">
        <v>0</v>
      </c>
      <c r="I591" s="6">
        <v>0</v>
      </c>
      <c r="J591" s="6">
        <v>0</v>
      </c>
      <c r="K591">
        <f t="shared" si="9"/>
        <v>0</v>
      </c>
    </row>
    <row r="592" spans="1:11" x14ac:dyDescent="0.2">
      <c r="A592" s="5" t="s">
        <v>1</v>
      </c>
      <c r="B592" s="38">
        <v>43256</v>
      </c>
      <c r="C592" s="6">
        <v>0</v>
      </c>
      <c r="D592" s="6">
        <v>0</v>
      </c>
      <c r="E592" s="6">
        <v>290</v>
      </c>
      <c r="F592" s="6">
        <v>0</v>
      </c>
      <c r="G592" s="6">
        <v>0</v>
      </c>
      <c r="H592" s="6">
        <v>0</v>
      </c>
      <c r="I592" s="6">
        <v>0</v>
      </c>
      <c r="J592" s="6">
        <v>0</v>
      </c>
      <c r="K592">
        <f t="shared" si="9"/>
        <v>0</v>
      </c>
    </row>
    <row r="593" spans="1:11" x14ac:dyDescent="0.2">
      <c r="A593" s="5" t="s">
        <v>1</v>
      </c>
      <c r="B593" s="38">
        <v>43257</v>
      </c>
      <c r="C593" s="6">
        <v>51911</v>
      </c>
      <c r="D593" s="6">
        <v>15039190</v>
      </c>
      <c r="E593" s="6">
        <v>290</v>
      </c>
      <c r="F593" s="6">
        <v>290</v>
      </c>
      <c r="G593" s="6">
        <v>289.70999999999998</v>
      </c>
      <c r="H593" s="6">
        <v>290</v>
      </c>
      <c r="I593" s="6">
        <v>0</v>
      </c>
      <c r="J593" s="6">
        <v>0</v>
      </c>
      <c r="K593">
        <f t="shared" si="9"/>
        <v>0</v>
      </c>
    </row>
    <row r="594" spans="1:11" x14ac:dyDescent="0.2">
      <c r="A594" s="5" t="s">
        <v>1</v>
      </c>
      <c r="B594" s="38">
        <v>43258</v>
      </c>
      <c r="C594" s="6">
        <v>35000</v>
      </c>
      <c r="D594" s="6">
        <v>9940000</v>
      </c>
      <c r="E594" s="6">
        <v>290</v>
      </c>
      <c r="F594" s="6">
        <v>0</v>
      </c>
      <c r="G594" s="6">
        <v>284</v>
      </c>
      <c r="H594" s="6">
        <v>0</v>
      </c>
      <c r="I594" s="6">
        <v>0</v>
      </c>
      <c r="J594" s="6">
        <v>0</v>
      </c>
      <c r="K594">
        <f t="shared" si="9"/>
        <v>0</v>
      </c>
    </row>
    <row r="595" spans="1:11" x14ac:dyDescent="0.2">
      <c r="A595" s="5" t="s">
        <v>1</v>
      </c>
      <c r="B595" s="38">
        <v>43259</v>
      </c>
      <c r="C595" s="6">
        <v>81000</v>
      </c>
      <c r="D595" s="6">
        <v>23029000</v>
      </c>
      <c r="E595" s="6">
        <v>284</v>
      </c>
      <c r="F595" s="6">
        <v>285</v>
      </c>
      <c r="G595" s="6">
        <v>284.31</v>
      </c>
      <c r="H595" s="6">
        <v>284</v>
      </c>
      <c r="I595" s="6">
        <v>-2.0699999999999998</v>
      </c>
      <c r="J595" s="6">
        <v>-6</v>
      </c>
      <c r="K595">
        <f t="shared" si="9"/>
        <v>-2.0689655172413834E-2</v>
      </c>
    </row>
    <row r="596" spans="1:11" x14ac:dyDescent="0.2">
      <c r="A596" s="5" t="s">
        <v>1</v>
      </c>
      <c r="B596" s="38">
        <v>43263</v>
      </c>
      <c r="C596" s="6">
        <v>52156</v>
      </c>
      <c r="D596" s="6">
        <v>15134396</v>
      </c>
      <c r="E596" s="6">
        <v>290</v>
      </c>
      <c r="F596" s="6">
        <v>290</v>
      </c>
      <c r="G596" s="6">
        <v>290.18</v>
      </c>
      <c r="H596" s="6">
        <v>290</v>
      </c>
      <c r="I596" s="6">
        <v>2.11</v>
      </c>
      <c r="J596" s="6">
        <v>6</v>
      </c>
      <c r="K596">
        <f t="shared" si="9"/>
        <v>2.1126760563380254E-2</v>
      </c>
    </row>
    <row r="597" spans="1:11" x14ac:dyDescent="0.2">
      <c r="A597" s="5" t="s">
        <v>1</v>
      </c>
      <c r="B597" s="38">
        <v>43264</v>
      </c>
      <c r="C597" s="6">
        <v>0</v>
      </c>
      <c r="D597" s="6">
        <v>0</v>
      </c>
      <c r="E597" s="6">
        <v>290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>
        <f t="shared" si="9"/>
        <v>0</v>
      </c>
    </row>
    <row r="598" spans="1:11" x14ac:dyDescent="0.2">
      <c r="A598" s="5" t="s">
        <v>1</v>
      </c>
      <c r="B598" s="38">
        <v>43265</v>
      </c>
      <c r="C598" s="6">
        <v>32850</v>
      </c>
      <c r="D598" s="6">
        <v>9493968</v>
      </c>
      <c r="E598" s="6">
        <v>290</v>
      </c>
      <c r="F598" s="6">
        <v>290</v>
      </c>
      <c r="G598" s="6">
        <v>289.01</v>
      </c>
      <c r="H598" s="6">
        <v>290</v>
      </c>
      <c r="I598" s="6">
        <v>0</v>
      </c>
      <c r="J598" s="6">
        <v>0</v>
      </c>
      <c r="K598">
        <f t="shared" si="9"/>
        <v>0</v>
      </c>
    </row>
    <row r="599" spans="1:11" x14ac:dyDescent="0.2">
      <c r="A599" s="5" t="s">
        <v>1</v>
      </c>
      <c r="B599" s="38">
        <v>43266</v>
      </c>
      <c r="C599" s="6">
        <v>94964</v>
      </c>
      <c r="D599" s="6">
        <v>27263550</v>
      </c>
      <c r="E599" s="6">
        <v>288</v>
      </c>
      <c r="F599" s="6">
        <v>288</v>
      </c>
      <c r="G599" s="6">
        <v>287.08999999999997</v>
      </c>
      <c r="H599" s="6">
        <v>285</v>
      </c>
      <c r="I599" s="6">
        <v>-0.69</v>
      </c>
      <c r="J599" s="6">
        <v>-2</v>
      </c>
      <c r="K599">
        <f t="shared" si="9"/>
        <v>-6.8965517241379448E-3</v>
      </c>
    </row>
    <row r="600" spans="1:11" x14ac:dyDescent="0.2">
      <c r="A600" s="5" t="s">
        <v>1</v>
      </c>
      <c r="B600" s="38">
        <v>43269</v>
      </c>
      <c r="C600" s="6">
        <v>0</v>
      </c>
      <c r="D600" s="6">
        <v>0</v>
      </c>
      <c r="E600" s="6">
        <v>288</v>
      </c>
      <c r="F600" s="6">
        <v>0</v>
      </c>
      <c r="G600" s="6">
        <v>0</v>
      </c>
      <c r="H600" s="6">
        <v>0</v>
      </c>
      <c r="I600" s="6">
        <v>0</v>
      </c>
      <c r="J600" s="6">
        <v>0</v>
      </c>
      <c r="K600">
        <f t="shared" si="9"/>
        <v>0</v>
      </c>
    </row>
    <row r="601" spans="1:11" x14ac:dyDescent="0.2">
      <c r="A601" s="5" t="s">
        <v>1</v>
      </c>
      <c r="B601" s="38">
        <v>43270</v>
      </c>
      <c r="C601" s="6">
        <v>0</v>
      </c>
      <c r="D601" s="6">
        <v>0</v>
      </c>
      <c r="E601" s="6">
        <v>288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>
        <f t="shared" si="9"/>
        <v>0</v>
      </c>
    </row>
    <row r="602" spans="1:11" x14ac:dyDescent="0.2">
      <c r="A602" s="5" t="s">
        <v>1</v>
      </c>
      <c r="B602" s="38">
        <v>43271</v>
      </c>
      <c r="C602" s="6">
        <v>15600</v>
      </c>
      <c r="D602" s="6">
        <v>4461600</v>
      </c>
      <c r="E602" s="6">
        <v>288</v>
      </c>
      <c r="F602" s="6">
        <v>0</v>
      </c>
      <c r="G602" s="6">
        <v>286</v>
      </c>
      <c r="H602" s="6">
        <v>0</v>
      </c>
      <c r="I602" s="6">
        <v>0</v>
      </c>
      <c r="J602" s="6">
        <v>0</v>
      </c>
      <c r="K602">
        <f t="shared" si="9"/>
        <v>0</v>
      </c>
    </row>
    <row r="603" spans="1:11" x14ac:dyDescent="0.2">
      <c r="A603" s="5" t="s">
        <v>1</v>
      </c>
      <c r="B603" s="38">
        <v>43272</v>
      </c>
      <c r="C603" s="6">
        <v>207319</v>
      </c>
      <c r="D603" s="6">
        <v>59877872</v>
      </c>
      <c r="E603" s="6">
        <v>288</v>
      </c>
      <c r="F603" s="6">
        <v>289</v>
      </c>
      <c r="G603" s="6">
        <v>288.82</v>
      </c>
      <c r="H603" s="6">
        <v>288</v>
      </c>
      <c r="I603" s="6">
        <v>0</v>
      </c>
      <c r="J603" s="6">
        <v>0</v>
      </c>
      <c r="K603">
        <f t="shared" si="9"/>
        <v>0</v>
      </c>
    </row>
    <row r="604" spans="1:11" x14ac:dyDescent="0.2">
      <c r="A604" s="5" t="s">
        <v>1</v>
      </c>
      <c r="B604" s="38">
        <v>43273</v>
      </c>
      <c r="C604" s="6">
        <v>0</v>
      </c>
      <c r="D604" s="6">
        <v>0</v>
      </c>
      <c r="E604" s="6">
        <v>288</v>
      </c>
      <c r="F604" s="6">
        <v>0</v>
      </c>
      <c r="G604" s="6">
        <v>0</v>
      </c>
      <c r="H604" s="6">
        <v>0</v>
      </c>
      <c r="I604" s="6">
        <v>0</v>
      </c>
      <c r="J604" s="6">
        <v>0</v>
      </c>
      <c r="K604">
        <f t="shared" si="9"/>
        <v>0</v>
      </c>
    </row>
    <row r="605" spans="1:11" x14ac:dyDescent="0.2">
      <c r="A605" s="5" t="s">
        <v>1</v>
      </c>
      <c r="B605" s="38">
        <v>43276</v>
      </c>
      <c r="C605" s="6">
        <v>31314</v>
      </c>
      <c r="D605" s="6">
        <v>9018432</v>
      </c>
      <c r="E605" s="6">
        <v>288</v>
      </c>
      <c r="F605" s="6">
        <v>288</v>
      </c>
      <c r="G605" s="6">
        <v>288</v>
      </c>
      <c r="H605" s="6">
        <v>288</v>
      </c>
      <c r="I605" s="6">
        <v>0</v>
      </c>
      <c r="J605" s="6">
        <v>0</v>
      </c>
      <c r="K605">
        <f t="shared" si="9"/>
        <v>0</v>
      </c>
    </row>
    <row r="606" spans="1:11" x14ac:dyDescent="0.2">
      <c r="A606" s="5" t="s">
        <v>1</v>
      </c>
      <c r="B606" s="38">
        <v>43277</v>
      </c>
      <c r="C606" s="6">
        <v>0</v>
      </c>
      <c r="D606" s="6">
        <v>0</v>
      </c>
      <c r="E606" s="6">
        <v>288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>
        <f t="shared" si="9"/>
        <v>0</v>
      </c>
    </row>
    <row r="607" spans="1:11" x14ac:dyDescent="0.2">
      <c r="A607" s="5" t="s">
        <v>1</v>
      </c>
      <c r="B607" s="38">
        <v>43278</v>
      </c>
      <c r="C607" s="6">
        <v>135240</v>
      </c>
      <c r="D607" s="6">
        <v>38949120</v>
      </c>
      <c r="E607" s="6">
        <v>288</v>
      </c>
      <c r="F607" s="6">
        <v>288</v>
      </c>
      <c r="G607" s="6">
        <v>288</v>
      </c>
      <c r="H607" s="6">
        <v>288</v>
      </c>
      <c r="I607" s="6">
        <v>0</v>
      </c>
      <c r="J607" s="6">
        <v>0</v>
      </c>
      <c r="K607">
        <f t="shared" si="9"/>
        <v>0</v>
      </c>
    </row>
    <row r="608" spans="1:11" x14ac:dyDescent="0.2">
      <c r="A608" s="5" t="s">
        <v>1</v>
      </c>
      <c r="B608" s="38">
        <v>43279</v>
      </c>
      <c r="C608" s="6">
        <v>7900</v>
      </c>
      <c r="D608" s="6">
        <v>2251500</v>
      </c>
      <c r="E608" s="6">
        <v>288</v>
      </c>
      <c r="F608" s="6">
        <v>0</v>
      </c>
      <c r="G608" s="6">
        <v>285</v>
      </c>
      <c r="H608" s="6">
        <v>0</v>
      </c>
      <c r="I608" s="6">
        <v>0</v>
      </c>
      <c r="J608" s="6">
        <v>0</v>
      </c>
      <c r="K608">
        <f t="shared" si="9"/>
        <v>0</v>
      </c>
    </row>
    <row r="609" spans="1:11" x14ac:dyDescent="0.2">
      <c r="A609" s="5" t="s">
        <v>1</v>
      </c>
      <c r="B609" s="38">
        <v>43280</v>
      </c>
      <c r="C609" s="6">
        <v>0</v>
      </c>
      <c r="D609" s="6">
        <v>0</v>
      </c>
      <c r="E609" s="6">
        <v>288</v>
      </c>
      <c r="F609" s="6">
        <v>0</v>
      </c>
      <c r="G609" s="6">
        <v>0</v>
      </c>
      <c r="H609" s="6">
        <v>0</v>
      </c>
      <c r="I609" s="6">
        <v>0</v>
      </c>
      <c r="J609" s="6">
        <v>0</v>
      </c>
      <c r="K609">
        <f t="shared" si="9"/>
        <v>0</v>
      </c>
    </row>
    <row r="610" spans="1:11" x14ac:dyDescent="0.2">
      <c r="A610" s="7" t="s">
        <v>1</v>
      </c>
      <c r="B610" s="38">
        <v>43284</v>
      </c>
      <c r="C610" s="8">
        <v>0</v>
      </c>
      <c r="D610" s="8">
        <v>0</v>
      </c>
      <c r="E610" s="8">
        <v>288</v>
      </c>
      <c r="F610" s="8">
        <v>0</v>
      </c>
      <c r="G610" s="8">
        <v>0</v>
      </c>
      <c r="H610" s="8">
        <v>0</v>
      </c>
      <c r="I610" s="8">
        <v>0</v>
      </c>
      <c r="J610" s="8">
        <v>0</v>
      </c>
      <c r="K610">
        <f t="shared" si="9"/>
        <v>0</v>
      </c>
    </row>
    <row r="611" spans="1:11" x14ac:dyDescent="0.2">
      <c r="A611" s="7" t="s">
        <v>1</v>
      </c>
      <c r="B611" s="38">
        <v>43285</v>
      </c>
      <c r="C611" s="8">
        <v>16541</v>
      </c>
      <c r="D611" s="8">
        <v>4648021</v>
      </c>
      <c r="E611" s="8">
        <v>288</v>
      </c>
      <c r="F611" s="8">
        <v>0</v>
      </c>
      <c r="G611" s="8">
        <v>281</v>
      </c>
      <c r="H611" s="8">
        <v>0</v>
      </c>
      <c r="I611" s="8">
        <v>0</v>
      </c>
      <c r="J611" s="8">
        <v>0</v>
      </c>
      <c r="K611">
        <f t="shared" si="9"/>
        <v>0</v>
      </c>
    </row>
    <row r="612" spans="1:11" x14ac:dyDescent="0.2">
      <c r="A612" s="7" t="s">
        <v>1</v>
      </c>
      <c r="B612" s="38">
        <v>43286</v>
      </c>
      <c r="C612" s="8">
        <v>111405</v>
      </c>
      <c r="D612" s="8">
        <v>31324900</v>
      </c>
      <c r="E612" s="8">
        <v>285</v>
      </c>
      <c r="F612" s="8">
        <v>285</v>
      </c>
      <c r="G612" s="8">
        <v>281.18</v>
      </c>
      <c r="H612" s="8">
        <v>280</v>
      </c>
      <c r="I612" s="8">
        <v>-1.04</v>
      </c>
      <c r="J612" s="8">
        <v>-3</v>
      </c>
      <c r="K612">
        <f t="shared" si="9"/>
        <v>-1.041666666666663E-2</v>
      </c>
    </row>
    <row r="613" spans="1:11" x14ac:dyDescent="0.2">
      <c r="A613" s="7" t="s">
        <v>1</v>
      </c>
      <c r="B613" s="38">
        <v>43287</v>
      </c>
      <c r="C613" s="8">
        <v>3908</v>
      </c>
      <c r="D613" s="8">
        <v>1121596</v>
      </c>
      <c r="E613" s="8">
        <v>285</v>
      </c>
      <c r="F613" s="8">
        <v>0</v>
      </c>
      <c r="G613" s="8">
        <v>287</v>
      </c>
      <c r="H613" s="8">
        <v>0</v>
      </c>
      <c r="I613" s="8">
        <v>0</v>
      </c>
      <c r="J613" s="8">
        <v>0</v>
      </c>
      <c r="K613">
        <f t="shared" si="9"/>
        <v>0</v>
      </c>
    </row>
    <row r="614" spans="1:11" x14ac:dyDescent="0.2">
      <c r="A614" s="7" t="s">
        <v>1</v>
      </c>
      <c r="B614" s="38">
        <v>43290</v>
      </c>
      <c r="C614" s="8">
        <v>0</v>
      </c>
      <c r="D614" s="8">
        <v>0</v>
      </c>
      <c r="E614" s="8">
        <v>285</v>
      </c>
      <c r="F614" s="8">
        <v>0</v>
      </c>
      <c r="G614" s="8">
        <v>0</v>
      </c>
      <c r="H614" s="8">
        <v>0</v>
      </c>
      <c r="I614" s="8">
        <v>0</v>
      </c>
      <c r="J614" s="8">
        <v>0</v>
      </c>
      <c r="K614">
        <f t="shared" si="9"/>
        <v>0</v>
      </c>
    </row>
    <row r="615" spans="1:11" x14ac:dyDescent="0.2">
      <c r="A615" s="7" t="s">
        <v>1</v>
      </c>
      <c r="B615" s="38">
        <v>43291</v>
      </c>
      <c r="C615" s="8">
        <v>6982</v>
      </c>
      <c r="D615" s="8">
        <v>1961942</v>
      </c>
      <c r="E615" s="8">
        <v>285</v>
      </c>
      <c r="F615" s="8">
        <v>0</v>
      </c>
      <c r="G615" s="8">
        <v>281</v>
      </c>
      <c r="H615" s="8">
        <v>0</v>
      </c>
      <c r="I615" s="8">
        <v>0</v>
      </c>
      <c r="J615" s="8">
        <v>0</v>
      </c>
      <c r="K615">
        <f t="shared" si="9"/>
        <v>0</v>
      </c>
    </row>
    <row r="616" spans="1:11" x14ac:dyDescent="0.2">
      <c r="A616" s="7" t="s">
        <v>1</v>
      </c>
      <c r="B616" s="38">
        <v>43292</v>
      </c>
      <c r="C616" s="8">
        <v>0</v>
      </c>
      <c r="D616" s="8">
        <v>0</v>
      </c>
      <c r="E616" s="8">
        <v>285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>
        <f t="shared" si="9"/>
        <v>0</v>
      </c>
    </row>
    <row r="617" spans="1:11" x14ac:dyDescent="0.2">
      <c r="A617" s="7" t="s">
        <v>1</v>
      </c>
      <c r="B617" s="38">
        <v>43293</v>
      </c>
      <c r="C617" s="8">
        <v>0</v>
      </c>
      <c r="D617" s="8">
        <v>0</v>
      </c>
      <c r="E617" s="8">
        <v>285</v>
      </c>
      <c r="F617" s="8">
        <v>0</v>
      </c>
      <c r="G617" s="8">
        <v>0</v>
      </c>
      <c r="H617" s="8">
        <v>0</v>
      </c>
      <c r="I617" s="8">
        <v>0</v>
      </c>
      <c r="J617" s="8">
        <v>0</v>
      </c>
      <c r="K617">
        <f t="shared" si="9"/>
        <v>0</v>
      </c>
    </row>
    <row r="618" spans="1:11" x14ac:dyDescent="0.2">
      <c r="A618" s="7" t="s">
        <v>1</v>
      </c>
      <c r="B618" s="38">
        <v>43294</v>
      </c>
      <c r="C618" s="8">
        <v>0</v>
      </c>
      <c r="D618" s="8">
        <v>0</v>
      </c>
      <c r="E618" s="8">
        <v>285</v>
      </c>
      <c r="F618" s="8">
        <v>0</v>
      </c>
      <c r="G618" s="8">
        <v>0</v>
      </c>
      <c r="H618" s="8">
        <v>0</v>
      </c>
      <c r="I618" s="8">
        <v>0</v>
      </c>
      <c r="J618" s="8">
        <v>0</v>
      </c>
      <c r="K618">
        <f t="shared" si="9"/>
        <v>0</v>
      </c>
    </row>
    <row r="619" spans="1:11" x14ac:dyDescent="0.2">
      <c r="A619" s="7" t="s">
        <v>1</v>
      </c>
      <c r="B619" s="38">
        <v>43297</v>
      </c>
      <c r="C619" s="8">
        <v>0</v>
      </c>
      <c r="D619" s="8">
        <v>0</v>
      </c>
      <c r="E619" s="8">
        <v>285</v>
      </c>
      <c r="F619" s="8">
        <v>0</v>
      </c>
      <c r="G619" s="8">
        <v>0</v>
      </c>
      <c r="H619" s="8">
        <v>0</v>
      </c>
      <c r="I619" s="8">
        <v>0</v>
      </c>
      <c r="J619" s="8">
        <v>0</v>
      </c>
      <c r="K619">
        <f t="shared" si="9"/>
        <v>0</v>
      </c>
    </row>
    <row r="620" spans="1:11" x14ac:dyDescent="0.2">
      <c r="A620" s="7" t="s">
        <v>1</v>
      </c>
      <c r="B620" s="38">
        <v>43298</v>
      </c>
      <c r="C620" s="8">
        <v>158726</v>
      </c>
      <c r="D620" s="8">
        <v>44443280</v>
      </c>
      <c r="E620" s="8">
        <v>280</v>
      </c>
      <c r="F620" s="8">
        <v>280</v>
      </c>
      <c r="G620" s="8">
        <v>280</v>
      </c>
      <c r="H620" s="8">
        <v>280</v>
      </c>
      <c r="I620" s="8">
        <v>-1.75</v>
      </c>
      <c r="J620" s="8">
        <v>-5</v>
      </c>
      <c r="K620">
        <f t="shared" si="9"/>
        <v>-1.7543859649122862E-2</v>
      </c>
    </row>
    <row r="621" spans="1:11" x14ac:dyDescent="0.2">
      <c r="A621" s="7" t="s">
        <v>1</v>
      </c>
      <c r="B621" s="38">
        <v>43299</v>
      </c>
      <c r="C621" s="8">
        <v>626222</v>
      </c>
      <c r="D621" s="8">
        <v>174715938</v>
      </c>
      <c r="E621" s="8">
        <v>279</v>
      </c>
      <c r="F621" s="8">
        <v>279</v>
      </c>
      <c r="G621" s="8">
        <v>279</v>
      </c>
      <c r="H621" s="8">
        <v>279</v>
      </c>
      <c r="I621" s="8">
        <v>-0.36</v>
      </c>
      <c r="J621" s="8">
        <v>-1</v>
      </c>
      <c r="K621">
        <f t="shared" si="9"/>
        <v>-3.5714285714285587E-3</v>
      </c>
    </row>
    <row r="622" spans="1:11" x14ac:dyDescent="0.2">
      <c r="A622" s="7" t="s">
        <v>1</v>
      </c>
      <c r="B622" s="38">
        <v>43300</v>
      </c>
      <c r="C622" s="8">
        <v>0</v>
      </c>
      <c r="D622" s="8">
        <v>0</v>
      </c>
      <c r="E622" s="8">
        <v>279</v>
      </c>
      <c r="F622" s="8">
        <v>0</v>
      </c>
      <c r="G622" s="8">
        <v>0</v>
      </c>
      <c r="H622" s="8">
        <v>0</v>
      </c>
      <c r="I622" s="8">
        <v>0</v>
      </c>
      <c r="J622" s="8">
        <v>0</v>
      </c>
      <c r="K622">
        <f t="shared" si="9"/>
        <v>0</v>
      </c>
    </row>
    <row r="623" spans="1:11" x14ac:dyDescent="0.2">
      <c r="A623" s="7" t="s">
        <v>1</v>
      </c>
      <c r="B623" s="38">
        <v>43304</v>
      </c>
      <c r="C623" s="8">
        <v>0</v>
      </c>
      <c r="D623" s="8">
        <v>0</v>
      </c>
      <c r="E623" s="8">
        <v>279</v>
      </c>
      <c r="F623" s="8">
        <v>0</v>
      </c>
      <c r="G623" s="8">
        <v>0</v>
      </c>
      <c r="H623" s="8">
        <v>0</v>
      </c>
      <c r="I623" s="8">
        <v>0</v>
      </c>
      <c r="J623" s="8">
        <v>0</v>
      </c>
      <c r="K623">
        <f t="shared" si="9"/>
        <v>0</v>
      </c>
    </row>
    <row r="624" spans="1:11" x14ac:dyDescent="0.2">
      <c r="A624" s="7" t="s">
        <v>1</v>
      </c>
      <c r="B624" s="38">
        <v>43305</v>
      </c>
      <c r="C624" s="8">
        <v>0</v>
      </c>
      <c r="D624" s="8">
        <v>0</v>
      </c>
      <c r="E624" s="8">
        <v>279</v>
      </c>
      <c r="F624" s="8">
        <v>0</v>
      </c>
      <c r="G624" s="8">
        <v>0</v>
      </c>
      <c r="H624" s="8">
        <v>0</v>
      </c>
      <c r="I624" s="8">
        <v>0</v>
      </c>
      <c r="J624" s="8">
        <v>0</v>
      </c>
      <c r="K624">
        <f t="shared" si="9"/>
        <v>0</v>
      </c>
    </row>
    <row r="625" spans="1:11" x14ac:dyDescent="0.2">
      <c r="A625" s="7" t="s">
        <v>1</v>
      </c>
      <c r="B625" s="38">
        <v>43306</v>
      </c>
      <c r="C625" s="8">
        <v>0</v>
      </c>
      <c r="D625" s="8">
        <v>0</v>
      </c>
      <c r="E625" s="8">
        <v>279</v>
      </c>
      <c r="F625" s="8">
        <v>0</v>
      </c>
      <c r="G625" s="8">
        <v>0</v>
      </c>
      <c r="H625" s="8">
        <v>0</v>
      </c>
      <c r="I625" s="8">
        <v>0</v>
      </c>
      <c r="J625" s="8">
        <v>0</v>
      </c>
      <c r="K625">
        <f t="shared" si="9"/>
        <v>0</v>
      </c>
    </row>
    <row r="626" spans="1:11" x14ac:dyDescent="0.2">
      <c r="A626" s="7" t="s">
        <v>1</v>
      </c>
      <c r="B626" s="38">
        <v>43307</v>
      </c>
      <c r="C626" s="8">
        <v>351048</v>
      </c>
      <c r="D626" s="8">
        <v>98282960</v>
      </c>
      <c r="E626" s="8">
        <v>280</v>
      </c>
      <c r="F626" s="8">
        <v>280</v>
      </c>
      <c r="G626" s="8">
        <v>279.97000000000003</v>
      </c>
      <c r="H626" s="8">
        <v>280</v>
      </c>
      <c r="I626" s="8">
        <v>0.36</v>
      </c>
      <c r="J626" s="8">
        <v>1</v>
      </c>
      <c r="K626">
        <f t="shared" si="9"/>
        <v>3.5842293906809264E-3</v>
      </c>
    </row>
    <row r="627" spans="1:11" x14ac:dyDescent="0.2">
      <c r="A627" s="7" t="s">
        <v>1</v>
      </c>
      <c r="B627" s="38">
        <v>43308</v>
      </c>
      <c r="C627" s="8">
        <v>0</v>
      </c>
      <c r="D627" s="8">
        <v>0</v>
      </c>
      <c r="E627" s="8">
        <v>280</v>
      </c>
      <c r="F627" s="8">
        <v>0</v>
      </c>
      <c r="G627" s="8">
        <v>0</v>
      </c>
      <c r="H627" s="8">
        <v>0</v>
      </c>
      <c r="I627" s="8">
        <v>0</v>
      </c>
      <c r="J627" s="8">
        <v>0</v>
      </c>
      <c r="K627">
        <f t="shared" si="9"/>
        <v>0</v>
      </c>
    </row>
    <row r="628" spans="1:11" x14ac:dyDescent="0.2">
      <c r="A628" s="7" t="s">
        <v>1</v>
      </c>
      <c r="B628" s="38">
        <v>43311</v>
      </c>
      <c r="C628" s="8">
        <v>408291</v>
      </c>
      <c r="D628" s="8">
        <v>110776460</v>
      </c>
      <c r="E628" s="8">
        <v>280</v>
      </c>
      <c r="F628" s="8">
        <v>280</v>
      </c>
      <c r="G628" s="8">
        <v>271.32</v>
      </c>
      <c r="H628" s="8">
        <v>260</v>
      </c>
      <c r="I628" s="8">
        <v>0</v>
      </c>
      <c r="J628" s="8">
        <v>0</v>
      </c>
      <c r="K628">
        <f t="shared" si="9"/>
        <v>0</v>
      </c>
    </row>
    <row r="629" spans="1:11" x14ac:dyDescent="0.2">
      <c r="A629" s="7" t="s">
        <v>1</v>
      </c>
      <c r="B629" s="38">
        <v>43312</v>
      </c>
      <c r="C629" s="8">
        <v>0</v>
      </c>
      <c r="D629" s="8">
        <v>0</v>
      </c>
      <c r="E629" s="8">
        <v>280</v>
      </c>
      <c r="F629" s="8">
        <v>0</v>
      </c>
      <c r="G629" s="8">
        <v>0</v>
      </c>
      <c r="H629" s="8">
        <v>0</v>
      </c>
      <c r="I629" s="8">
        <v>0</v>
      </c>
      <c r="J629" s="8">
        <v>0</v>
      </c>
      <c r="K629">
        <f t="shared" si="9"/>
        <v>0</v>
      </c>
    </row>
    <row r="630" spans="1:11" x14ac:dyDescent="0.2">
      <c r="A630" s="7" t="s">
        <v>1</v>
      </c>
      <c r="B630" s="38">
        <v>43313</v>
      </c>
      <c r="C630" s="8">
        <v>405216</v>
      </c>
      <c r="D630" s="8">
        <v>112556160</v>
      </c>
      <c r="E630" s="8">
        <v>278</v>
      </c>
      <c r="F630" s="8">
        <v>278</v>
      </c>
      <c r="G630" s="8">
        <v>277.77</v>
      </c>
      <c r="H630" s="8">
        <v>278</v>
      </c>
      <c r="I630" s="8">
        <v>-0.71</v>
      </c>
      <c r="J630" s="8">
        <v>-2</v>
      </c>
      <c r="K630">
        <f t="shared" si="9"/>
        <v>-7.1428571428571175E-3</v>
      </c>
    </row>
    <row r="631" spans="1:11" x14ac:dyDescent="0.2">
      <c r="A631" s="7" t="s">
        <v>1</v>
      </c>
      <c r="B631" s="38">
        <v>43314</v>
      </c>
      <c r="C631" s="8">
        <v>580784</v>
      </c>
      <c r="D631" s="8">
        <v>160877168</v>
      </c>
      <c r="E631" s="8">
        <v>277</v>
      </c>
      <c r="F631" s="8">
        <v>277</v>
      </c>
      <c r="G631" s="8">
        <v>277</v>
      </c>
      <c r="H631" s="8">
        <v>277</v>
      </c>
      <c r="I631" s="8">
        <v>-0.36</v>
      </c>
      <c r="J631" s="8">
        <v>-1</v>
      </c>
      <c r="K631">
        <f t="shared" si="9"/>
        <v>-3.597122302158251E-3</v>
      </c>
    </row>
    <row r="632" spans="1:11" x14ac:dyDescent="0.2">
      <c r="A632" s="7" t="s">
        <v>1</v>
      </c>
      <c r="B632" s="38">
        <v>43315</v>
      </c>
      <c r="C632" s="8">
        <v>14200</v>
      </c>
      <c r="D632" s="8">
        <v>3706200</v>
      </c>
      <c r="E632" s="8">
        <v>277</v>
      </c>
      <c r="F632" s="8">
        <v>0</v>
      </c>
      <c r="G632" s="8">
        <v>261</v>
      </c>
      <c r="H632" s="8">
        <v>0</v>
      </c>
      <c r="I632" s="8">
        <v>0</v>
      </c>
      <c r="J632" s="8">
        <v>0</v>
      </c>
      <c r="K632">
        <f t="shared" si="9"/>
        <v>0</v>
      </c>
    </row>
    <row r="633" spans="1:11" x14ac:dyDescent="0.2">
      <c r="A633" s="7" t="s">
        <v>1</v>
      </c>
      <c r="B633" s="38">
        <v>43318</v>
      </c>
      <c r="C633" s="8">
        <v>866</v>
      </c>
      <c r="D633" s="8">
        <v>225160</v>
      </c>
      <c r="E633" s="8">
        <v>277</v>
      </c>
      <c r="F633" s="8">
        <v>0</v>
      </c>
      <c r="G633" s="8">
        <v>260</v>
      </c>
      <c r="H633" s="8">
        <v>0</v>
      </c>
      <c r="I633" s="8">
        <v>0</v>
      </c>
      <c r="J633" s="8">
        <v>0</v>
      </c>
      <c r="K633">
        <f t="shared" si="9"/>
        <v>0</v>
      </c>
    </row>
    <row r="634" spans="1:11" x14ac:dyDescent="0.2">
      <c r="A634" s="7" t="s">
        <v>1</v>
      </c>
      <c r="B634" s="38">
        <v>43320</v>
      </c>
      <c r="C634" s="8">
        <v>1004960</v>
      </c>
      <c r="D634" s="8">
        <v>278773920</v>
      </c>
      <c r="E634" s="8">
        <v>277</v>
      </c>
      <c r="F634" s="8">
        <v>278</v>
      </c>
      <c r="G634" s="8">
        <v>277.39999999999998</v>
      </c>
      <c r="H634" s="8">
        <v>277</v>
      </c>
      <c r="I634" s="8">
        <v>0</v>
      </c>
      <c r="J634" s="8">
        <v>0</v>
      </c>
      <c r="K634">
        <f t="shared" si="9"/>
        <v>0</v>
      </c>
    </row>
    <row r="635" spans="1:11" x14ac:dyDescent="0.2">
      <c r="A635" s="7" t="s">
        <v>1</v>
      </c>
      <c r="B635" s="38">
        <v>43321</v>
      </c>
      <c r="C635" s="8">
        <v>1031848</v>
      </c>
      <c r="D635" s="8">
        <v>285821896</v>
      </c>
      <c r="E635" s="8">
        <v>277</v>
      </c>
      <c r="F635" s="8">
        <v>277</v>
      </c>
      <c r="G635" s="8">
        <v>277</v>
      </c>
      <c r="H635" s="8">
        <v>277</v>
      </c>
      <c r="I635" s="8">
        <v>0</v>
      </c>
      <c r="J635" s="8">
        <v>0</v>
      </c>
      <c r="K635">
        <f t="shared" si="9"/>
        <v>0</v>
      </c>
    </row>
    <row r="636" spans="1:11" x14ac:dyDescent="0.2">
      <c r="A636" s="7" t="s">
        <v>1</v>
      </c>
      <c r="B636" s="38">
        <v>43322</v>
      </c>
      <c r="C636" s="8">
        <v>0</v>
      </c>
      <c r="D636" s="8">
        <v>0</v>
      </c>
      <c r="E636" s="8">
        <v>277</v>
      </c>
      <c r="F636" s="8">
        <v>0</v>
      </c>
      <c r="G636" s="8">
        <v>0</v>
      </c>
      <c r="H636" s="8">
        <v>0</v>
      </c>
      <c r="I636" s="8">
        <v>0</v>
      </c>
      <c r="J636" s="8">
        <v>0</v>
      </c>
      <c r="K636">
        <f t="shared" si="9"/>
        <v>0</v>
      </c>
    </row>
    <row r="637" spans="1:11" x14ac:dyDescent="0.2">
      <c r="A637" s="7" t="s">
        <v>1</v>
      </c>
      <c r="B637" s="38">
        <v>43325</v>
      </c>
      <c r="C637" s="8">
        <v>0</v>
      </c>
      <c r="D637" s="8">
        <v>0</v>
      </c>
      <c r="E637" s="8">
        <v>277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>
        <f t="shared" si="9"/>
        <v>0</v>
      </c>
    </row>
    <row r="638" spans="1:11" x14ac:dyDescent="0.2">
      <c r="A638" s="7" t="s">
        <v>1</v>
      </c>
      <c r="B638" s="38">
        <v>43326</v>
      </c>
      <c r="C638" s="8">
        <v>0</v>
      </c>
      <c r="D638" s="8">
        <v>0</v>
      </c>
      <c r="E638" s="8">
        <v>277</v>
      </c>
      <c r="F638" s="8">
        <v>0</v>
      </c>
      <c r="G638" s="8">
        <v>0</v>
      </c>
      <c r="H638" s="8">
        <v>0</v>
      </c>
      <c r="I638" s="8">
        <v>0</v>
      </c>
      <c r="J638" s="8">
        <v>0</v>
      </c>
      <c r="K638">
        <f t="shared" si="9"/>
        <v>0</v>
      </c>
    </row>
    <row r="639" spans="1:11" x14ac:dyDescent="0.2">
      <c r="A639" s="7" t="s">
        <v>1</v>
      </c>
      <c r="B639" s="38">
        <v>43327</v>
      </c>
      <c r="C639" s="8">
        <v>0</v>
      </c>
      <c r="D639" s="8">
        <v>0</v>
      </c>
      <c r="E639" s="8">
        <v>277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>
        <f t="shared" si="9"/>
        <v>0</v>
      </c>
    </row>
    <row r="640" spans="1:11" x14ac:dyDescent="0.2">
      <c r="A640" s="7" t="s">
        <v>1</v>
      </c>
      <c r="B640" s="38">
        <v>43328</v>
      </c>
      <c r="C640" s="8">
        <v>0</v>
      </c>
      <c r="D640" s="8">
        <v>0</v>
      </c>
      <c r="E640" s="8">
        <v>277</v>
      </c>
      <c r="F640" s="8">
        <v>0</v>
      </c>
      <c r="G640" s="8">
        <v>0</v>
      </c>
      <c r="H640" s="8">
        <v>0</v>
      </c>
      <c r="I640" s="8">
        <v>0</v>
      </c>
      <c r="J640" s="8">
        <v>0</v>
      </c>
      <c r="K640">
        <f t="shared" si="9"/>
        <v>0</v>
      </c>
    </row>
    <row r="641" spans="1:11" x14ac:dyDescent="0.2">
      <c r="A641" s="7" t="s">
        <v>1</v>
      </c>
      <c r="B641" s="38">
        <v>43329</v>
      </c>
      <c r="C641" s="8">
        <v>107572</v>
      </c>
      <c r="D641" s="8">
        <v>30120170</v>
      </c>
      <c r="E641" s="8">
        <v>280</v>
      </c>
      <c r="F641" s="8">
        <v>280</v>
      </c>
      <c r="G641" s="8">
        <v>280</v>
      </c>
      <c r="H641" s="8">
        <v>280</v>
      </c>
      <c r="I641" s="8">
        <v>1.08</v>
      </c>
      <c r="J641" s="8">
        <v>3</v>
      </c>
      <c r="K641">
        <f t="shared" si="9"/>
        <v>1.0830324909747224E-2</v>
      </c>
    </row>
    <row r="642" spans="1:11" x14ac:dyDescent="0.2">
      <c r="A642" s="7" t="s">
        <v>1</v>
      </c>
      <c r="B642" s="38">
        <v>43333</v>
      </c>
      <c r="C642" s="8">
        <v>557354</v>
      </c>
      <c r="D642" s="8">
        <v>154386983</v>
      </c>
      <c r="E642" s="8">
        <v>277</v>
      </c>
      <c r="F642" s="8">
        <v>277</v>
      </c>
      <c r="G642" s="8">
        <v>277</v>
      </c>
      <c r="H642" s="8">
        <v>277</v>
      </c>
      <c r="I642" s="8">
        <v>-1.07</v>
      </c>
      <c r="J642" s="8">
        <v>-3</v>
      </c>
      <c r="K642">
        <f t="shared" si="9"/>
        <v>-1.0714285714285676E-2</v>
      </c>
    </row>
    <row r="643" spans="1:11" x14ac:dyDescent="0.2">
      <c r="A643" s="7" t="s">
        <v>1</v>
      </c>
      <c r="B643" s="38">
        <v>43334</v>
      </c>
      <c r="C643" s="8">
        <v>557555</v>
      </c>
      <c r="D643" s="8">
        <v>154442735</v>
      </c>
      <c r="E643" s="8">
        <v>277</v>
      </c>
      <c r="F643" s="8">
        <v>277</v>
      </c>
      <c r="G643" s="8">
        <v>277</v>
      </c>
      <c r="H643" s="8">
        <v>277</v>
      </c>
      <c r="I643" s="8">
        <v>0</v>
      </c>
      <c r="J643" s="8">
        <v>0</v>
      </c>
      <c r="K643">
        <f t="shared" si="9"/>
        <v>0</v>
      </c>
    </row>
    <row r="644" spans="1:11" x14ac:dyDescent="0.2">
      <c r="A644" s="7" t="s">
        <v>1</v>
      </c>
      <c r="B644" s="38">
        <v>43335</v>
      </c>
      <c r="C644" s="8">
        <v>4873</v>
      </c>
      <c r="D644" s="8">
        <v>1315710</v>
      </c>
      <c r="E644" s="8">
        <v>277</v>
      </c>
      <c r="F644" s="8">
        <v>0</v>
      </c>
      <c r="G644" s="8">
        <v>270</v>
      </c>
      <c r="H644" s="8">
        <v>0</v>
      </c>
      <c r="I644" s="8">
        <v>0</v>
      </c>
      <c r="J644" s="8">
        <v>0</v>
      </c>
      <c r="K644">
        <f t="shared" ref="K644:K707" si="10">+E644/E643-1</f>
        <v>0</v>
      </c>
    </row>
    <row r="645" spans="1:11" x14ac:dyDescent="0.2">
      <c r="A645" s="7" t="s">
        <v>1</v>
      </c>
      <c r="B645" s="38">
        <v>43336</v>
      </c>
      <c r="C645" s="8">
        <v>600000</v>
      </c>
      <c r="D645" s="8">
        <v>166200000</v>
      </c>
      <c r="E645" s="8">
        <v>277</v>
      </c>
      <c r="F645" s="8">
        <v>277</v>
      </c>
      <c r="G645" s="8">
        <v>277</v>
      </c>
      <c r="H645" s="8">
        <v>277</v>
      </c>
      <c r="I645" s="8">
        <v>0</v>
      </c>
      <c r="J645" s="8">
        <v>0</v>
      </c>
      <c r="K645">
        <f t="shared" si="10"/>
        <v>0</v>
      </c>
    </row>
    <row r="646" spans="1:11" x14ac:dyDescent="0.2">
      <c r="A646" s="7" t="s">
        <v>1</v>
      </c>
      <c r="B646" s="38">
        <v>43339</v>
      </c>
      <c r="C646" s="8">
        <v>866</v>
      </c>
      <c r="D646" s="8">
        <v>234686</v>
      </c>
      <c r="E646" s="8">
        <v>277</v>
      </c>
      <c r="F646" s="8">
        <v>0</v>
      </c>
      <c r="G646" s="8">
        <v>271</v>
      </c>
      <c r="H646" s="8">
        <v>0</v>
      </c>
      <c r="I646" s="8">
        <v>0</v>
      </c>
      <c r="J646" s="8">
        <v>0</v>
      </c>
      <c r="K646">
        <f t="shared" si="10"/>
        <v>0</v>
      </c>
    </row>
    <row r="647" spans="1:11" x14ac:dyDescent="0.2">
      <c r="A647" s="7" t="s">
        <v>1</v>
      </c>
      <c r="B647" s="38">
        <v>43340</v>
      </c>
      <c r="C647" s="8">
        <v>815564</v>
      </c>
      <c r="D647" s="8">
        <v>225911228</v>
      </c>
      <c r="E647" s="8">
        <v>277</v>
      </c>
      <c r="F647" s="8">
        <v>277</v>
      </c>
      <c r="G647" s="8">
        <v>277</v>
      </c>
      <c r="H647" s="8">
        <v>277</v>
      </c>
      <c r="I647" s="8">
        <v>0</v>
      </c>
      <c r="J647" s="8">
        <v>0</v>
      </c>
      <c r="K647">
        <f t="shared" si="10"/>
        <v>0</v>
      </c>
    </row>
    <row r="648" spans="1:11" x14ac:dyDescent="0.2">
      <c r="A648" s="7" t="s">
        <v>1</v>
      </c>
      <c r="B648" s="38">
        <v>43341</v>
      </c>
      <c r="C648" s="8">
        <v>362409</v>
      </c>
      <c r="D648" s="8">
        <v>99662475</v>
      </c>
      <c r="E648" s="8">
        <v>275</v>
      </c>
      <c r="F648" s="8">
        <v>275</v>
      </c>
      <c r="G648" s="8">
        <v>275</v>
      </c>
      <c r="H648" s="8">
        <v>275</v>
      </c>
      <c r="I648" s="8">
        <v>-0.72</v>
      </c>
      <c r="J648" s="8">
        <v>-2</v>
      </c>
      <c r="K648">
        <f t="shared" si="10"/>
        <v>-7.2202166064981865E-3</v>
      </c>
    </row>
    <row r="649" spans="1:11" x14ac:dyDescent="0.2">
      <c r="A649" s="7" t="s">
        <v>1</v>
      </c>
      <c r="B649" s="38">
        <v>43342</v>
      </c>
      <c r="C649" s="8">
        <v>496567</v>
      </c>
      <c r="D649" s="8">
        <v>136990670</v>
      </c>
      <c r="E649" s="8">
        <v>276</v>
      </c>
      <c r="F649" s="8">
        <v>277</v>
      </c>
      <c r="G649" s="8">
        <v>275.88</v>
      </c>
      <c r="H649" s="8">
        <v>275</v>
      </c>
      <c r="I649" s="8">
        <v>0.36</v>
      </c>
      <c r="J649" s="8">
        <v>1</v>
      </c>
      <c r="K649">
        <f t="shared" si="10"/>
        <v>3.6363636363636598E-3</v>
      </c>
    </row>
    <row r="650" spans="1:11" x14ac:dyDescent="0.2">
      <c r="A650" s="7" t="s">
        <v>1</v>
      </c>
      <c r="B650" s="38">
        <v>43343</v>
      </c>
      <c r="C650" s="8">
        <v>0</v>
      </c>
      <c r="D650" s="8">
        <v>0</v>
      </c>
      <c r="E650" s="8">
        <v>276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>
        <f t="shared" si="10"/>
        <v>0</v>
      </c>
    </row>
    <row r="651" spans="1:11" x14ac:dyDescent="0.2">
      <c r="A651" s="7" t="s">
        <v>1</v>
      </c>
      <c r="B651" s="38">
        <v>43346</v>
      </c>
      <c r="C651" s="8">
        <v>0</v>
      </c>
      <c r="D651" s="8">
        <v>0</v>
      </c>
      <c r="E651" s="8">
        <v>276</v>
      </c>
      <c r="F651" s="8">
        <v>0</v>
      </c>
      <c r="G651" s="8">
        <v>0</v>
      </c>
      <c r="H651" s="8">
        <v>0</v>
      </c>
      <c r="I651" s="8">
        <v>0</v>
      </c>
      <c r="J651" s="8">
        <v>0</v>
      </c>
      <c r="K651">
        <f t="shared" si="10"/>
        <v>0</v>
      </c>
    </row>
    <row r="652" spans="1:11" x14ac:dyDescent="0.2">
      <c r="A652" s="7" t="s">
        <v>1</v>
      </c>
      <c r="B652" s="38">
        <v>43347</v>
      </c>
      <c r="C652" s="8">
        <v>24413</v>
      </c>
      <c r="D652" s="8">
        <v>6689162</v>
      </c>
      <c r="E652" s="8">
        <v>274</v>
      </c>
      <c r="F652" s="8">
        <v>274</v>
      </c>
      <c r="G652" s="8">
        <v>274</v>
      </c>
      <c r="H652" s="8">
        <v>274</v>
      </c>
      <c r="I652" s="8">
        <v>-0.72</v>
      </c>
      <c r="J652" s="8">
        <v>-2</v>
      </c>
      <c r="K652">
        <f t="shared" si="10"/>
        <v>-7.2463768115942351E-3</v>
      </c>
    </row>
    <row r="653" spans="1:11" x14ac:dyDescent="0.2">
      <c r="A653" s="7" t="s">
        <v>1</v>
      </c>
      <c r="B653" s="38">
        <v>43348</v>
      </c>
      <c r="C653" s="8">
        <v>10157</v>
      </c>
      <c r="D653" s="8">
        <v>2783018</v>
      </c>
      <c r="E653" s="8">
        <v>274</v>
      </c>
      <c r="F653" s="8">
        <v>0</v>
      </c>
      <c r="G653" s="8">
        <v>274</v>
      </c>
      <c r="H653" s="8">
        <v>0</v>
      </c>
      <c r="I653" s="8">
        <v>0</v>
      </c>
      <c r="J653" s="8">
        <v>0</v>
      </c>
      <c r="K653">
        <f t="shared" si="10"/>
        <v>0</v>
      </c>
    </row>
    <row r="654" spans="1:11" x14ac:dyDescent="0.2">
      <c r="A654" s="7" t="s">
        <v>1</v>
      </c>
      <c r="B654" s="38">
        <v>43349</v>
      </c>
      <c r="C654" s="8">
        <v>415430</v>
      </c>
      <c r="D654" s="8">
        <v>114243250</v>
      </c>
      <c r="E654" s="8">
        <v>275</v>
      </c>
      <c r="F654" s="8">
        <v>275</v>
      </c>
      <c r="G654" s="8">
        <v>275</v>
      </c>
      <c r="H654" s="8">
        <v>275</v>
      </c>
      <c r="I654" s="8">
        <v>0.36</v>
      </c>
      <c r="J654" s="8">
        <v>1</v>
      </c>
      <c r="K654">
        <f t="shared" si="10"/>
        <v>3.6496350364962904E-3</v>
      </c>
    </row>
    <row r="655" spans="1:11" x14ac:dyDescent="0.2">
      <c r="A655" s="7" t="s">
        <v>1</v>
      </c>
      <c r="B655" s="38">
        <v>43350</v>
      </c>
      <c r="C655" s="8">
        <v>0</v>
      </c>
      <c r="D655" s="8">
        <v>0</v>
      </c>
      <c r="E655" s="8">
        <v>275</v>
      </c>
      <c r="F655" s="8">
        <v>0</v>
      </c>
      <c r="G655" s="8">
        <v>0</v>
      </c>
      <c r="H655" s="8">
        <v>0</v>
      </c>
      <c r="I655" s="8">
        <v>0</v>
      </c>
      <c r="J655" s="8">
        <v>0</v>
      </c>
      <c r="K655">
        <f t="shared" si="10"/>
        <v>0</v>
      </c>
    </row>
    <row r="656" spans="1:11" x14ac:dyDescent="0.2">
      <c r="A656" s="7" t="s">
        <v>1</v>
      </c>
      <c r="B656" s="38">
        <v>43353</v>
      </c>
      <c r="C656" s="8">
        <v>0</v>
      </c>
      <c r="D656" s="8">
        <v>0</v>
      </c>
      <c r="E656" s="8">
        <v>275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>
        <f t="shared" si="10"/>
        <v>0</v>
      </c>
    </row>
    <row r="657" spans="1:11" x14ac:dyDescent="0.2">
      <c r="A657" s="7" t="s">
        <v>1</v>
      </c>
      <c r="B657" s="38">
        <v>43354</v>
      </c>
      <c r="C657" s="8">
        <v>37500</v>
      </c>
      <c r="D657" s="8">
        <v>10275000</v>
      </c>
      <c r="E657" s="8">
        <v>274</v>
      </c>
      <c r="F657" s="8">
        <v>274</v>
      </c>
      <c r="G657" s="8">
        <v>274</v>
      </c>
      <c r="H657" s="8">
        <v>274</v>
      </c>
      <c r="I657" s="8">
        <v>-0.36</v>
      </c>
      <c r="J657" s="8">
        <v>-1</v>
      </c>
      <c r="K657">
        <f t="shared" si="10"/>
        <v>-3.6363636363636598E-3</v>
      </c>
    </row>
    <row r="658" spans="1:11" x14ac:dyDescent="0.2">
      <c r="A658" s="7" t="s">
        <v>1</v>
      </c>
      <c r="B658" s="38">
        <v>43355</v>
      </c>
      <c r="C658" s="8">
        <v>350675</v>
      </c>
      <c r="D658" s="8">
        <v>96365625</v>
      </c>
      <c r="E658" s="8">
        <v>273</v>
      </c>
      <c r="F658" s="8">
        <v>275</v>
      </c>
      <c r="G658" s="8">
        <v>274.8</v>
      </c>
      <c r="H658" s="8">
        <v>273</v>
      </c>
      <c r="I658" s="8">
        <v>-0.36</v>
      </c>
      <c r="J658" s="8">
        <v>-1</v>
      </c>
      <c r="K658">
        <f t="shared" si="10"/>
        <v>-3.6496350364964014E-3</v>
      </c>
    </row>
    <row r="659" spans="1:11" x14ac:dyDescent="0.2">
      <c r="A659" s="7" t="s">
        <v>1</v>
      </c>
      <c r="B659" s="38">
        <v>43356</v>
      </c>
      <c r="C659" s="8">
        <v>202900</v>
      </c>
      <c r="D659" s="8">
        <v>55569600</v>
      </c>
      <c r="E659" s="8">
        <v>273</v>
      </c>
      <c r="F659" s="8">
        <v>274</v>
      </c>
      <c r="G659" s="8">
        <v>273.88</v>
      </c>
      <c r="H659" s="8">
        <v>273</v>
      </c>
      <c r="I659" s="8">
        <v>0</v>
      </c>
      <c r="J659" s="8">
        <v>0</v>
      </c>
      <c r="K659">
        <f t="shared" si="10"/>
        <v>0</v>
      </c>
    </row>
    <row r="660" spans="1:11" x14ac:dyDescent="0.2">
      <c r="A660" s="7" t="s">
        <v>1</v>
      </c>
      <c r="B660" s="38">
        <v>43357</v>
      </c>
      <c r="C660" s="8">
        <v>7012</v>
      </c>
      <c r="D660" s="8">
        <v>1900252</v>
      </c>
      <c r="E660" s="8">
        <v>273</v>
      </c>
      <c r="F660" s="8">
        <v>0</v>
      </c>
      <c r="G660" s="8">
        <v>271</v>
      </c>
      <c r="H660" s="8">
        <v>0</v>
      </c>
      <c r="I660" s="8">
        <v>0</v>
      </c>
      <c r="J660" s="8">
        <v>0</v>
      </c>
      <c r="K660">
        <f t="shared" si="10"/>
        <v>0</v>
      </c>
    </row>
    <row r="661" spans="1:11" x14ac:dyDescent="0.2">
      <c r="A661" s="7" t="s">
        <v>1</v>
      </c>
      <c r="B661" s="38">
        <v>43360</v>
      </c>
      <c r="C661" s="8">
        <v>34250</v>
      </c>
      <c r="D661" s="8">
        <v>9316000</v>
      </c>
      <c r="E661" s="8">
        <v>272</v>
      </c>
      <c r="F661" s="8">
        <v>272</v>
      </c>
      <c r="G661" s="8">
        <v>272</v>
      </c>
      <c r="H661" s="8">
        <v>272</v>
      </c>
      <c r="I661" s="8">
        <v>-0.37</v>
      </c>
      <c r="J661" s="8">
        <v>-1</v>
      </c>
      <c r="K661">
        <f t="shared" si="10"/>
        <v>-3.66300366300365E-3</v>
      </c>
    </row>
    <row r="662" spans="1:11" x14ac:dyDescent="0.2">
      <c r="A662" s="7" t="s">
        <v>1</v>
      </c>
      <c r="B662" s="38">
        <v>43361</v>
      </c>
      <c r="C662" s="8">
        <v>1877979</v>
      </c>
      <c r="D662" s="8">
        <v>509271301</v>
      </c>
      <c r="E662" s="8">
        <v>272</v>
      </c>
      <c r="F662" s="8">
        <v>272</v>
      </c>
      <c r="G662" s="8">
        <v>271.18</v>
      </c>
      <c r="H662" s="8">
        <v>270</v>
      </c>
      <c r="I662" s="8">
        <v>0</v>
      </c>
      <c r="J662" s="8">
        <v>0</v>
      </c>
      <c r="K662">
        <f t="shared" si="10"/>
        <v>0</v>
      </c>
    </row>
    <row r="663" spans="1:11" x14ac:dyDescent="0.2">
      <c r="A663" s="7" t="s">
        <v>1</v>
      </c>
      <c r="B663" s="38">
        <v>43362</v>
      </c>
      <c r="C663" s="8">
        <v>20000</v>
      </c>
      <c r="D663" s="8">
        <v>5440000</v>
      </c>
      <c r="E663" s="8">
        <v>272</v>
      </c>
      <c r="F663" s="8">
        <v>0</v>
      </c>
      <c r="G663" s="8">
        <v>272</v>
      </c>
      <c r="H663" s="8">
        <v>0</v>
      </c>
      <c r="I663" s="8">
        <v>0</v>
      </c>
      <c r="J663" s="8">
        <v>0</v>
      </c>
      <c r="K663">
        <f t="shared" si="10"/>
        <v>0</v>
      </c>
    </row>
    <row r="664" spans="1:11" x14ac:dyDescent="0.2">
      <c r="A664" s="7" t="s">
        <v>1</v>
      </c>
      <c r="B664" s="38">
        <v>43363</v>
      </c>
      <c r="C664" s="8">
        <v>83368</v>
      </c>
      <c r="D664" s="8">
        <v>22509360</v>
      </c>
      <c r="E664" s="8">
        <v>270</v>
      </c>
      <c r="F664" s="8">
        <v>270</v>
      </c>
      <c r="G664" s="8">
        <v>270</v>
      </c>
      <c r="H664" s="8">
        <v>270</v>
      </c>
      <c r="I664" s="8">
        <v>-0.74</v>
      </c>
      <c r="J664" s="8">
        <v>-2</v>
      </c>
      <c r="K664">
        <f t="shared" si="10"/>
        <v>-7.3529411764705621E-3</v>
      </c>
    </row>
    <row r="665" spans="1:11" x14ac:dyDescent="0.2">
      <c r="A665" s="7" t="s">
        <v>1</v>
      </c>
      <c r="B665" s="38">
        <v>43364</v>
      </c>
      <c r="C665" s="8">
        <v>240000</v>
      </c>
      <c r="D665" s="8">
        <v>64829400</v>
      </c>
      <c r="E665" s="8">
        <v>270</v>
      </c>
      <c r="F665" s="8">
        <v>271</v>
      </c>
      <c r="G665" s="8">
        <v>270.12</v>
      </c>
      <c r="H665" s="8">
        <v>270</v>
      </c>
      <c r="I665" s="8">
        <v>0</v>
      </c>
      <c r="J665" s="8">
        <v>0</v>
      </c>
      <c r="K665">
        <f t="shared" si="10"/>
        <v>0</v>
      </c>
    </row>
    <row r="666" spans="1:11" x14ac:dyDescent="0.2">
      <c r="A666" s="7" t="s">
        <v>1</v>
      </c>
      <c r="B666" s="38">
        <v>43367</v>
      </c>
      <c r="C666" s="8">
        <v>260850</v>
      </c>
      <c r="D666" s="8">
        <v>70429500</v>
      </c>
      <c r="E666" s="8">
        <v>270</v>
      </c>
      <c r="F666" s="8">
        <v>270</v>
      </c>
      <c r="G666" s="8">
        <v>270</v>
      </c>
      <c r="H666" s="8">
        <v>270</v>
      </c>
      <c r="I666" s="8">
        <v>0</v>
      </c>
      <c r="J666" s="8">
        <v>0</v>
      </c>
      <c r="K666">
        <f t="shared" si="10"/>
        <v>0</v>
      </c>
    </row>
    <row r="667" spans="1:11" x14ac:dyDescent="0.2">
      <c r="A667" s="7" t="s">
        <v>1</v>
      </c>
      <c r="B667" s="38">
        <v>43368</v>
      </c>
      <c r="C667" s="8">
        <v>0</v>
      </c>
      <c r="D667" s="8">
        <v>0</v>
      </c>
      <c r="E667" s="8">
        <v>270</v>
      </c>
      <c r="F667" s="8">
        <v>0</v>
      </c>
      <c r="G667" s="8">
        <v>0</v>
      </c>
      <c r="H667" s="8">
        <v>0</v>
      </c>
      <c r="I667" s="8">
        <v>0</v>
      </c>
      <c r="J667" s="8">
        <v>0</v>
      </c>
      <c r="K667">
        <f t="shared" si="10"/>
        <v>0</v>
      </c>
    </row>
    <row r="668" spans="1:11" x14ac:dyDescent="0.2">
      <c r="A668" s="7" t="s">
        <v>1</v>
      </c>
      <c r="B668" s="38">
        <v>43369</v>
      </c>
      <c r="C668" s="8">
        <v>24000</v>
      </c>
      <c r="D668" s="8">
        <v>6480000</v>
      </c>
      <c r="E668" s="8">
        <v>270</v>
      </c>
      <c r="F668" s="8">
        <v>270</v>
      </c>
      <c r="G668" s="8">
        <v>270</v>
      </c>
      <c r="H668" s="8">
        <v>270</v>
      </c>
      <c r="I668" s="8">
        <v>0</v>
      </c>
      <c r="J668" s="8">
        <v>0</v>
      </c>
      <c r="K668">
        <f t="shared" si="10"/>
        <v>0</v>
      </c>
    </row>
    <row r="669" spans="1:11" x14ac:dyDescent="0.2">
      <c r="A669" s="7" t="s">
        <v>1</v>
      </c>
      <c r="B669" s="38">
        <v>43370</v>
      </c>
      <c r="C669" s="8">
        <v>23794</v>
      </c>
      <c r="D669" s="8">
        <v>6424380</v>
      </c>
      <c r="E669" s="8">
        <v>270</v>
      </c>
      <c r="F669" s="8">
        <v>0</v>
      </c>
      <c r="G669" s="8">
        <v>270</v>
      </c>
      <c r="H669" s="8">
        <v>0</v>
      </c>
      <c r="I669" s="8">
        <v>0</v>
      </c>
      <c r="J669" s="8">
        <v>0</v>
      </c>
      <c r="K669">
        <f t="shared" si="10"/>
        <v>0</v>
      </c>
    </row>
    <row r="670" spans="1:11" x14ac:dyDescent="0.2">
      <c r="A670" s="7" t="s">
        <v>1</v>
      </c>
      <c r="B670" s="38">
        <v>43371</v>
      </c>
      <c r="C670" s="8">
        <v>675232</v>
      </c>
      <c r="D670" s="8">
        <v>182312392</v>
      </c>
      <c r="E670" s="8">
        <v>270</v>
      </c>
      <c r="F670" s="8">
        <v>270</v>
      </c>
      <c r="G670" s="8">
        <v>270</v>
      </c>
      <c r="H670" s="8">
        <v>270</v>
      </c>
      <c r="I670" s="8">
        <v>0</v>
      </c>
      <c r="J670" s="8">
        <v>0</v>
      </c>
      <c r="K670">
        <f t="shared" si="10"/>
        <v>0</v>
      </c>
    </row>
    <row r="671" spans="1:11" x14ac:dyDescent="0.2">
      <c r="A671" s="7" t="s">
        <v>1</v>
      </c>
      <c r="B671" s="38">
        <v>43374</v>
      </c>
      <c r="C671" s="8">
        <v>11000</v>
      </c>
      <c r="D671" s="8">
        <v>2904292</v>
      </c>
      <c r="E671" s="8">
        <v>270</v>
      </c>
      <c r="F671" s="8">
        <v>0</v>
      </c>
      <c r="G671" s="8">
        <v>264.02999999999997</v>
      </c>
      <c r="H671" s="8">
        <v>0</v>
      </c>
      <c r="I671" s="8">
        <v>0</v>
      </c>
      <c r="J671" s="8">
        <v>0</v>
      </c>
      <c r="K671">
        <f t="shared" si="10"/>
        <v>0</v>
      </c>
    </row>
    <row r="672" spans="1:11" x14ac:dyDescent="0.2">
      <c r="A672" s="7" t="s">
        <v>1</v>
      </c>
      <c r="B672" s="38">
        <v>43375</v>
      </c>
      <c r="C672" s="8">
        <v>0</v>
      </c>
      <c r="D672" s="8">
        <v>0</v>
      </c>
      <c r="E672" s="8">
        <v>270</v>
      </c>
      <c r="F672" s="8">
        <v>0</v>
      </c>
      <c r="G672" s="8">
        <v>0</v>
      </c>
      <c r="H672" s="8">
        <v>0</v>
      </c>
      <c r="I672" s="8">
        <v>0</v>
      </c>
      <c r="J672" s="8">
        <v>0</v>
      </c>
      <c r="K672">
        <f t="shared" si="10"/>
        <v>0</v>
      </c>
    </row>
    <row r="673" spans="1:11" x14ac:dyDescent="0.2">
      <c r="A673" s="7" t="s">
        <v>1</v>
      </c>
      <c r="B673" s="38">
        <v>43376</v>
      </c>
      <c r="C673" s="8">
        <v>0</v>
      </c>
      <c r="D673" s="8">
        <v>0</v>
      </c>
      <c r="E673" s="8">
        <v>270</v>
      </c>
      <c r="F673" s="8">
        <v>0</v>
      </c>
      <c r="G673" s="8">
        <v>0</v>
      </c>
      <c r="H673" s="8">
        <v>0</v>
      </c>
      <c r="I673" s="8">
        <v>0</v>
      </c>
      <c r="J673" s="8">
        <v>0</v>
      </c>
      <c r="K673">
        <f t="shared" si="10"/>
        <v>0</v>
      </c>
    </row>
    <row r="674" spans="1:11" x14ac:dyDescent="0.2">
      <c r="A674" s="7" t="s">
        <v>1</v>
      </c>
      <c r="B674" s="38">
        <v>43377</v>
      </c>
      <c r="C674" s="8">
        <v>0</v>
      </c>
      <c r="D674" s="8">
        <v>0</v>
      </c>
      <c r="E674" s="8">
        <v>270</v>
      </c>
      <c r="F674" s="8">
        <v>0</v>
      </c>
      <c r="G674" s="8">
        <v>0</v>
      </c>
      <c r="H674" s="8">
        <v>0</v>
      </c>
      <c r="I674" s="8">
        <v>0</v>
      </c>
      <c r="J674" s="8">
        <v>0</v>
      </c>
      <c r="K674">
        <f t="shared" si="10"/>
        <v>0</v>
      </c>
    </row>
    <row r="675" spans="1:11" x14ac:dyDescent="0.2">
      <c r="A675" s="7" t="s">
        <v>1</v>
      </c>
      <c r="B675" s="38">
        <v>43378</v>
      </c>
      <c r="C675" s="8">
        <v>0</v>
      </c>
      <c r="D675" s="8">
        <v>0</v>
      </c>
      <c r="E675" s="8">
        <v>270</v>
      </c>
      <c r="F675" s="8">
        <v>0</v>
      </c>
      <c r="G675" s="8">
        <v>0</v>
      </c>
      <c r="H675" s="8">
        <v>0</v>
      </c>
      <c r="I675" s="8">
        <v>0</v>
      </c>
      <c r="J675" s="8">
        <v>0</v>
      </c>
      <c r="K675">
        <f t="shared" si="10"/>
        <v>0</v>
      </c>
    </row>
    <row r="676" spans="1:11" x14ac:dyDescent="0.2">
      <c r="A676" s="7" t="s">
        <v>1</v>
      </c>
      <c r="B676" s="38">
        <v>43381</v>
      </c>
      <c r="C676" s="8">
        <v>0</v>
      </c>
      <c r="D676" s="8">
        <v>0</v>
      </c>
      <c r="E676" s="8">
        <v>270</v>
      </c>
      <c r="F676" s="8">
        <v>0</v>
      </c>
      <c r="G676" s="8">
        <v>0</v>
      </c>
      <c r="H676" s="8">
        <v>0</v>
      </c>
      <c r="I676" s="8">
        <v>0</v>
      </c>
      <c r="J676" s="8">
        <v>0</v>
      </c>
      <c r="K676">
        <f t="shared" si="10"/>
        <v>0</v>
      </c>
    </row>
    <row r="677" spans="1:11" x14ac:dyDescent="0.2">
      <c r="A677" s="7" t="s">
        <v>1</v>
      </c>
      <c r="B677" s="38">
        <v>43382</v>
      </c>
      <c r="C677" s="8">
        <v>0</v>
      </c>
      <c r="D677" s="8">
        <v>0</v>
      </c>
      <c r="E677" s="8">
        <v>270</v>
      </c>
      <c r="F677" s="8">
        <v>0</v>
      </c>
      <c r="G677" s="8">
        <v>0</v>
      </c>
      <c r="H677" s="8">
        <v>0</v>
      </c>
      <c r="I677" s="8">
        <v>0</v>
      </c>
      <c r="J677" s="8">
        <v>0</v>
      </c>
      <c r="K677">
        <f t="shared" si="10"/>
        <v>0</v>
      </c>
    </row>
    <row r="678" spans="1:11" x14ac:dyDescent="0.2">
      <c r="A678" s="7" t="s">
        <v>1</v>
      </c>
      <c r="B678" s="38">
        <v>43383</v>
      </c>
      <c r="C678" s="8">
        <v>0</v>
      </c>
      <c r="D678" s="8">
        <v>0</v>
      </c>
      <c r="E678" s="8">
        <v>270</v>
      </c>
      <c r="F678" s="8">
        <v>0</v>
      </c>
      <c r="G678" s="8">
        <v>0</v>
      </c>
      <c r="H678" s="8">
        <v>0</v>
      </c>
      <c r="I678" s="8">
        <v>0</v>
      </c>
      <c r="J678" s="8">
        <v>0</v>
      </c>
      <c r="K678">
        <f t="shared" si="10"/>
        <v>0</v>
      </c>
    </row>
    <row r="679" spans="1:11" x14ac:dyDescent="0.2">
      <c r="A679" s="7" t="s">
        <v>1</v>
      </c>
      <c r="B679" s="38">
        <v>43384</v>
      </c>
      <c r="C679" s="8">
        <v>0</v>
      </c>
      <c r="D679" s="8">
        <v>0</v>
      </c>
      <c r="E679" s="8">
        <v>270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>
        <f t="shared" si="10"/>
        <v>0</v>
      </c>
    </row>
    <row r="680" spans="1:11" x14ac:dyDescent="0.2">
      <c r="A680" s="7" t="s">
        <v>1</v>
      </c>
      <c r="B680" s="38">
        <v>43385</v>
      </c>
      <c r="C680" s="8">
        <v>16071</v>
      </c>
      <c r="D680" s="8">
        <v>4339170</v>
      </c>
      <c r="E680" s="8">
        <v>270</v>
      </c>
      <c r="F680" s="8">
        <v>0</v>
      </c>
      <c r="G680" s="8">
        <v>270</v>
      </c>
      <c r="H680" s="8">
        <v>0</v>
      </c>
      <c r="I680" s="8">
        <v>0</v>
      </c>
      <c r="J680" s="8">
        <v>0</v>
      </c>
      <c r="K680">
        <f t="shared" si="10"/>
        <v>0</v>
      </c>
    </row>
    <row r="681" spans="1:11" x14ac:dyDescent="0.2">
      <c r="A681" s="7" t="s">
        <v>1</v>
      </c>
      <c r="B681" s="38">
        <v>43389</v>
      </c>
      <c r="C681" s="8">
        <v>0</v>
      </c>
      <c r="D681" s="8">
        <v>0</v>
      </c>
      <c r="E681" s="8">
        <v>270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>
        <f t="shared" si="10"/>
        <v>0</v>
      </c>
    </row>
    <row r="682" spans="1:11" x14ac:dyDescent="0.2">
      <c r="A682" s="7" t="s">
        <v>1</v>
      </c>
      <c r="B682" s="38">
        <v>43390</v>
      </c>
      <c r="C682" s="8">
        <v>0</v>
      </c>
      <c r="D682" s="8">
        <v>0</v>
      </c>
      <c r="E682" s="8">
        <v>270</v>
      </c>
      <c r="F682" s="8">
        <v>0</v>
      </c>
      <c r="G682" s="8">
        <v>0</v>
      </c>
      <c r="H682" s="8">
        <v>0</v>
      </c>
      <c r="I682" s="8">
        <v>0</v>
      </c>
      <c r="J682" s="8">
        <v>0</v>
      </c>
      <c r="K682">
        <f t="shared" si="10"/>
        <v>0</v>
      </c>
    </row>
    <row r="683" spans="1:11" x14ac:dyDescent="0.2">
      <c r="A683" s="7" t="s">
        <v>1</v>
      </c>
      <c r="B683" s="38">
        <v>43391</v>
      </c>
      <c r="C683" s="8">
        <v>0</v>
      </c>
      <c r="D683" s="8">
        <v>0</v>
      </c>
      <c r="E683" s="8">
        <v>270</v>
      </c>
      <c r="F683" s="8">
        <v>0</v>
      </c>
      <c r="G683" s="8">
        <v>0</v>
      </c>
      <c r="H683" s="8">
        <v>0</v>
      </c>
      <c r="I683" s="8">
        <v>0</v>
      </c>
      <c r="J683" s="8">
        <v>0</v>
      </c>
      <c r="K683">
        <f t="shared" si="10"/>
        <v>0</v>
      </c>
    </row>
    <row r="684" spans="1:11" x14ac:dyDescent="0.2">
      <c r="A684" s="7" t="s">
        <v>1</v>
      </c>
      <c r="B684" s="38">
        <v>43392</v>
      </c>
      <c r="C684" s="8">
        <v>0</v>
      </c>
      <c r="D684" s="8">
        <v>0</v>
      </c>
      <c r="E684" s="8">
        <v>270</v>
      </c>
      <c r="F684" s="8">
        <v>0</v>
      </c>
      <c r="G684" s="8">
        <v>0</v>
      </c>
      <c r="H684" s="8">
        <v>0</v>
      </c>
      <c r="I684" s="8">
        <v>0</v>
      </c>
      <c r="J684" s="8">
        <v>0</v>
      </c>
      <c r="K684">
        <f t="shared" si="10"/>
        <v>0</v>
      </c>
    </row>
    <row r="685" spans="1:11" x14ac:dyDescent="0.2">
      <c r="A685" s="7" t="s">
        <v>1</v>
      </c>
      <c r="B685" s="38">
        <v>43395</v>
      </c>
      <c r="C685" s="8">
        <v>15190</v>
      </c>
      <c r="D685" s="8">
        <v>4101300</v>
      </c>
      <c r="E685" s="8">
        <v>270</v>
      </c>
      <c r="F685" s="8">
        <v>0</v>
      </c>
      <c r="G685" s="8">
        <v>270</v>
      </c>
      <c r="H685" s="8">
        <v>0</v>
      </c>
      <c r="I685" s="8">
        <v>0</v>
      </c>
      <c r="J685" s="8">
        <v>0</v>
      </c>
      <c r="K685">
        <f t="shared" si="10"/>
        <v>0</v>
      </c>
    </row>
    <row r="686" spans="1:11" x14ac:dyDescent="0.2">
      <c r="A686" s="7" t="s">
        <v>1</v>
      </c>
      <c r="B686" s="38">
        <v>43396</v>
      </c>
      <c r="C686" s="8">
        <v>38000</v>
      </c>
      <c r="D686" s="8">
        <v>10184000</v>
      </c>
      <c r="E686" s="8">
        <v>268</v>
      </c>
      <c r="F686" s="8">
        <v>268</v>
      </c>
      <c r="G686" s="8">
        <v>268</v>
      </c>
      <c r="H686" s="8">
        <v>268</v>
      </c>
      <c r="I686" s="8">
        <v>-0.74</v>
      </c>
      <c r="J686" s="8">
        <v>-2</v>
      </c>
      <c r="K686">
        <f t="shared" si="10"/>
        <v>-7.4074074074074181E-3</v>
      </c>
    </row>
    <row r="687" spans="1:11" x14ac:dyDescent="0.2">
      <c r="A687" s="7" t="s">
        <v>1</v>
      </c>
      <c r="B687" s="38">
        <v>43397</v>
      </c>
      <c r="C687" s="8">
        <v>0</v>
      </c>
      <c r="D687" s="8">
        <v>0</v>
      </c>
      <c r="E687" s="8">
        <v>268</v>
      </c>
      <c r="F687" s="8">
        <v>0</v>
      </c>
      <c r="G687" s="8">
        <v>0</v>
      </c>
      <c r="H687" s="8">
        <v>0</v>
      </c>
      <c r="I687" s="8">
        <v>0</v>
      </c>
      <c r="J687" s="8">
        <v>0</v>
      </c>
      <c r="K687">
        <f t="shared" si="10"/>
        <v>0</v>
      </c>
    </row>
    <row r="688" spans="1:11" x14ac:dyDescent="0.2">
      <c r="A688" s="7" t="s">
        <v>1</v>
      </c>
      <c r="B688" s="38">
        <v>43398</v>
      </c>
      <c r="C688" s="8">
        <v>0</v>
      </c>
      <c r="D688" s="8">
        <v>0</v>
      </c>
      <c r="E688" s="8">
        <v>268</v>
      </c>
      <c r="F688" s="8">
        <v>0</v>
      </c>
      <c r="G688" s="8">
        <v>0</v>
      </c>
      <c r="H688" s="8">
        <v>0</v>
      </c>
      <c r="I688" s="8">
        <v>0</v>
      </c>
      <c r="J688" s="8">
        <v>0</v>
      </c>
      <c r="K688">
        <f t="shared" si="10"/>
        <v>0</v>
      </c>
    </row>
    <row r="689" spans="1:11" x14ac:dyDescent="0.2">
      <c r="A689" s="7" t="s">
        <v>1</v>
      </c>
      <c r="B689" s="38">
        <v>43399</v>
      </c>
      <c r="C689" s="8">
        <v>0</v>
      </c>
      <c r="D689" s="8">
        <v>0</v>
      </c>
      <c r="E689" s="8">
        <v>268</v>
      </c>
      <c r="F689" s="8">
        <v>0</v>
      </c>
      <c r="G689" s="8">
        <v>0</v>
      </c>
      <c r="H689" s="8">
        <v>0</v>
      </c>
      <c r="I689" s="8">
        <v>0</v>
      </c>
      <c r="J689" s="8">
        <v>0</v>
      </c>
      <c r="K689">
        <f t="shared" si="10"/>
        <v>0</v>
      </c>
    </row>
    <row r="690" spans="1:11" x14ac:dyDescent="0.2">
      <c r="A690" s="7" t="s">
        <v>1</v>
      </c>
      <c r="B690" s="38">
        <v>43402</v>
      </c>
      <c r="C690" s="8">
        <v>0</v>
      </c>
      <c r="D690" s="8">
        <v>0</v>
      </c>
      <c r="E690" s="8">
        <v>268</v>
      </c>
      <c r="F690" s="8">
        <v>0</v>
      </c>
      <c r="G690" s="8">
        <v>0</v>
      </c>
      <c r="H690" s="8">
        <v>0</v>
      </c>
      <c r="I690" s="8">
        <v>0</v>
      </c>
      <c r="J690" s="8">
        <v>0</v>
      </c>
      <c r="K690">
        <f t="shared" si="10"/>
        <v>0</v>
      </c>
    </row>
    <row r="691" spans="1:11" x14ac:dyDescent="0.2">
      <c r="A691" s="7" t="s">
        <v>1</v>
      </c>
      <c r="B691" s="38">
        <v>43403</v>
      </c>
      <c r="C691" s="8">
        <v>0</v>
      </c>
      <c r="D691" s="8">
        <v>0</v>
      </c>
      <c r="E691" s="8">
        <v>268</v>
      </c>
      <c r="F691" s="8">
        <v>0</v>
      </c>
      <c r="G691" s="8">
        <v>0</v>
      </c>
      <c r="H691" s="8">
        <v>0</v>
      </c>
      <c r="I691" s="8">
        <v>0</v>
      </c>
      <c r="J691" s="8">
        <v>0</v>
      </c>
      <c r="K691">
        <f t="shared" si="10"/>
        <v>0</v>
      </c>
    </row>
    <row r="692" spans="1:11" x14ac:dyDescent="0.2">
      <c r="A692" s="7" t="s">
        <v>1</v>
      </c>
      <c r="B692" s="38">
        <v>43404</v>
      </c>
      <c r="C692" s="8">
        <v>30550</v>
      </c>
      <c r="D692" s="8">
        <v>8523450</v>
      </c>
      <c r="E692" s="8">
        <v>279</v>
      </c>
      <c r="F692" s="8">
        <v>279</v>
      </c>
      <c r="G692" s="8">
        <v>279</v>
      </c>
      <c r="H692" s="8">
        <v>279</v>
      </c>
      <c r="I692" s="8">
        <v>4.0999999999999996</v>
      </c>
      <c r="J692" s="8">
        <v>11</v>
      </c>
      <c r="K692">
        <f t="shared" si="10"/>
        <v>4.1044776119403048E-2</v>
      </c>
    </row>
    <row r="693" spans="1:11" x14ac:dyDescent="0.2">
      <c r="A693" s="7" t="s">
        <v>1</v>
      </c>
      <c r="B693" s="38">
        <v>43405</v>
      </c>
      <c r="C693" s="8">
        <v>0</v>
      </c>
      <c r="D693" s="8">
        <v>0</v>
      </c>
      <c r="E693" s="8">
        <v>279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>
        <f t="shared" si="10"/>
        <v>0</v>
      </c>
    </row>
    <row r="694" spans="1:11" x14ac:dyDescent="0.2">
      <c r="A694" s="7" t="s">
        <v>1</v>
      </c>
      <c r="B694" s="38">
        <v>43406</v>
      </c>
      <c r="C694" s="8">
        <v>0</v>
      </c>
      <c r="D694" s="8">
        <v>0</v>
      </c>
      <c r="E694" s="8">
        <v>279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>
        <f t="shared" si="10"/>
        <v>0</v>
      </c>
    </row>
    <row r="695" spans="1:11" x14ac:dyDescent="0.2">
      <c r="A695" s="7" t="s">
        <v>1</v>
      </c>
      <c r="B695" s="38">
        <v>43410</v>
      </c>
      <c r="C695" s="8">
        <v>0</v>
      </c>
      <c r="D695" s="8">
        <v>0</v>
      </c>
      <c r="E695" s="8">
        <v>279</v>
      </c>
      <c r="F695" s="8">
        <v>0</v>
      </c>
      <c r="G695" s="8">
        <v>0</v>
      </c>
      <c r="H695" s="8">
        <v>0</v>
      </c>
      <c r="I695" s="8">
        <v>0</v>
      </c>
      <c r="J695" s="8">
        <v>0</v>
      </c>
      <c r="K695">
        <f t="shared" si="10"/>
        <v>0</v>
      </c>
    </row>
    <row r="696" spans="1:11" x14ac:dyDescent="0.2">
      <c r="A696" s="7" t="s">
        <v>1</v>
      </c>
      <c r="B696" s="38">
        <v>43411</v>
      </c>
      <c r="C696" s="8">
        <v>0</v>
      </c>
      <c r="D696" s="8">
        <v>0</v>
      </c>
      <c r="E696" s="8">
        <v>279</v>
      </c>
      <c r="F696" s="8">
        <v>0</v>
      </c>
      <c r="G696" s="8">
        <v>0</v>
      </c>
      <c r="H696" s="8">
        <v>0</v>
      </c>
      <c r="I696" s="8">
        <v>0</v>
      </c>
      <c r="J696" s="8">
        <v>0</v>
      </c>
      <c r="K696">
        <f t="shared" si="10"/>
        <v>0</v>
      </c>
    </row>
    <row r="697" spans="1:11" x14ac:dyDescent="0.2">
      <c r="A697" s="7" t="s">
        <v>1</v>
      </c>
      <c r="B697" s="38">
        <v>43412</v>
      </c>
      <c r="C697" s="8">
        <v>0</v>
      </c>
      <c r="D697" s="8">
        <v>0</v>
      </c>
      <c r="E697" s="8">
        <v>279</v>
      </c>
      <c r="F697" s="8">
        <v>0</v>
      </c>
      <c r="G697" s="8">
        <v>0</v>
      </c>
      <c r="H697" s="8">
        <v>0</v>
      </c>
      <c r="I697" s="8">
        <v>0</v>
      </c>
      <c r="J697" s="8">
        <v>0</v>
      </c>
      <c r="K697">
        <f t="shared" si="10"/>
        <v>0</v>
      </c>
    </row>
    <row r="698" spans="1:11" x14ac:dyDescent="0.2">
      <c r="A698" s="7" t="s">
        <v>1</v>
      </c>
      <c r="B698" s="38">
        <v>43413</v>
      </c>
      <c r="C698" s="8">
        <v>19646</v>
      </c>
      <c r="D698" s="8">
        <v>5176324</v>
      </c>
      <c r="E698" s="8">
        <v>279</v>
      </c>
      <c r="F698" s="8">
        <v>0</v>
      </c>
      <c r="G698" s="8">
        <v>263.48</v>
      </c>
      <c r="H698" s="8">
        <v>0</v>
      </c>
      <c r="I698" s="8">
        <v>0</v>
      </c>
      <c r="J698" s="8">
        <v>0</v>
      </c>
      <c r="K698">
        <f t="shared" si="10"/>
        <v>0</v>
      </c>
    </row>
    <row r="699" spans="1:11" x14ac:dyDescent="0.2">
      <c r="A699" s="7" t="s">
        <v>1</v>
      </c>
      <c r="B699" s="38">
        <v>43417</v>
      </c>
      <c r="C699" s="8">
        <v>0</v>
      </c>
      <c r="D699" s="8">
        <v>0</v>
      </c>
      <c r="E699" s="8">
        <v>279</v>
      </c>
      <c r="F699" s="8">
        <v>0</v>
      </c>
      <c r="G699" s="8">
        <v>0</v>
      </c>
      <c r="H699" s="8">
        <v>0</v>
      </c>
      <c r="I699" s="8">
        <v>0</v>
      </c>
      <c r="J699" s="8">
        <v>0</v>
      </c>
      <c r="K699">
        <f t="shared" si="10"/>
        <v>0</v>
      </c>
    </row>
    <row r="700" spans="1:11" x14ac:dyDescent="0.2">
      <c r="A700" s="7" t="s">
        <v>1</v>
      </c>
      <c r="B700" s="38">
        <v>43418</v>
      </c>
      <c r="C700" s="8">
        <v>71946</v>
      </c>
      <c r="D700" s="8">
        <v>19130212</v>
      </c>
      <c r="E700" s="8">
        <v>266</v>
      </c>
      <c r="F700" s="8">
        <v>266</v>
      </c>
      <c r="G700" s="8">
        <v>265.89999999999998</v>
      </c>
      <c r="H700" s="8">
        <v>266</v>
      </c>
      <c r="I700" s="8">
        <v>-4.66</v>
      </c>
      <c r="J700" s="8">
        <v>-13</v>
      </c>
      <c r="K700">
        <f t="shared" si="10"/>
        <v>-4.6594982078853042E-2</v>
      </c>
    </row>
    <row r="701" spans="1:11" x14ac:dyDescent="0.2">
      <c r="A701" s="7" t="s">
        <v>1</v>
      </c>
      <c r="B701" s="38">
        <v>43419</v>
      </c>
      <c r="C701" s="8">
        <v>112996</v>
      </c>
      <c r="D701" s="8">
        <v>30078960</v>
      </c>
      <c r="E701" s="8">
        <v>267</v>
      </c>
      <c r="F701" s="8">
        <v>267</v>
      </c>
      <c r="G701" s="8">
        <v>266.19</v>
      </c>
      <c r="H701" s="8">
        <v>267</v>
      </c>
      <c r="I701" s="8">
        <v>0.38</v>
      </c>
      <c r="J701" s="8">
        <v>1</v>
      </c>
      <c r="K701">
        <f t="shared" si="10"/>
        <v>3.759398496240518E-3</v>
      </c>
    </row>
    <row r="702" spans="1:11" x14ac:dyDescent="0.2">
      <c r="A702" s="7" t="s">
        <v>1</v>
      </c>
      <c r="B702" s="38">
        <v>43420</v>
      </c>
      <c r="C702" s="8">
        <v>15538</v>
      </c>
      <c r="D702" s="8">
        <v>4039880</v>
      </c>
      <c r="E702" s="8">
        <v>267</v>
      </c>
      <c r="F702" s="8">
        <v>0</v>
      </c>
      <c r="G702" s="8">
        <v>260</v>
      </c>
      <c r="H702" s="8">
        <v>0</v>
      </c>
      <c r="I702" s="8">
        <v>0</v>
      </c>
      <c r="J702" s="8">
        <v>0</v>
      </c>
      <c r="K702">
        <f t="shared" si="10"/>
        <v>0</v>
      </c>
    </row>
    <row r="703" spans="1:11" x14ac:dyDescent="0.2">
      <c r="A703" s="7" t="s">
        <v>1</v>
      </c>
      <c r="B703" s="38">
        <v>43423</v>
      </c>
      <c r="C703" s="8">
        <v>0</v>
      </c>
      <c r="D703" s="8">
        <v>0</v>
      </c>
      <c r="E703" s="8">
        <v>267</v>
      </c>
      <c r="F703" s="8">
        <v>0</v>
      </c>
      <c r="G703" s="8">
        <v>0</v>
      </c>
      <c r="H703" s="8">
        <v>0</v>
      </c>
      <c r="I703" s="8">
        <v>0</v>
      </c>
      <c r="J703" s="8">
        <v>0</v>
      </c>
      <c r="K703">
        <f t="shared" si="10"/>
        <v>0</v>
      </c>
    </row>
    <row r="704" spans="1:11" x14ac:dyDescent="0.2">
      <c r="A704" s="7" t="s">
        <v>1</v>
      </c>
      <c r="B704" s="38">
        <v>43424</v>
      </c>
      <c r="C704" s="8">
        <v>22207</v>
      </c>
      <c r="D704" s="8">
        <v>5773820</v>
      </c>
      <c r="E704" s="8">
        <v>267</v>
      </c>
      <c r="F704" s="8">
        <v>0</v>
      </c>
      <c r="G704" s="8">
        <v>260</v>
      </c>
      <c r="H704" s="8">
        <v>0</v>
      </c>
      <c r="I704" s="8">
        <v>0</v>
      </c>
      <c r="J704" s="8">
        <v>0</v>
      </c>
      <c r="K704">
        <f t="shared" si="10"/>
        <v>0</v>
      </c>
    </row>
    <row r="705" spans="1:11" x14ac:dyDescent="0.2">
      <c r="A705" s="7" t="s">
        <v>1</v>
      </c>
      <c r="B705" s="38">
        <v>43425</v>
      </c>
      <c r="C705" s="8">
        <v>101487</v>
      </c>
      <c r="D705" s="8">
        <v>26386620</v>
      </c>
      <c r="E705" s="8">
        <v>260</v>
      </c>
      <c r="F705" s="8">
        <v>260</v>
      </c>
      <c r="G705" s="8">
        <v>260</v>
      </c>
      <c r="H705" s="8">
        <v>260</v>
      </c>
      <c r="I705" s="8">
        <v>-2.62</v>
      </c>
      <c r="J705" s="8">
        <v>-7</v>
      </c>
      <c r="K705">
        <f t="shared" si="10"/>
        <v>-2.6217228464419429E-2</v>
      </c>
    </row>
    <row r="706" spans="1:11" x14ac:dyDescent="0.2">
      <c r="A706" s="7" t="s">
        <v>1</v>
      </c>
      <c r="B706" s="38">
        <v>43426</v>
      </c>
      <c r="C706" s="8">
        <v>175826</v>
      </c>
      <c r="D706" s="8">
        <v>45714760</v>
      </c>
      <c r="E706" s="8">
        <v>260</v>
      </c>
      <c r="F706" s="8">
        <v>260</v>
      </c>
      <c r="G706" s="8">
        <v>260</v>
      </c>
      <c r="H706" s="8">
        <v>260</v>
      </c>
      <c r="I706" s="8">
        <v>0</v>
      </c>
      <c r="J706" s="8">
        <v>0</v>
      </c>
      <c r="K706">
        <f t="shared" si="10"/>
        <v>0</v>
      </c>
    </row>
    <row r="707" spans="1:11" x14ac:dyDescent="0.2">
      <c r="A707" s="7" t="s">
        <v>1</v>
      </c>
      <c r="B707" s="38">
        <v>43427</v>
      </c>
      <c r="C707" s="8">
        <v>0</v>
      </c>
      <c r="D707" s="8">
        <v>0</v>
      </c>
      <c r="E707" s="8">
        <v>260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>
        <f t="shared" si="10"/>
        <v>0</v>
      </c>
    </row>
    <row r="708" spans="1:11" x14ac:dyDescent="0.2">
      <c r="A708" s="7" t="s">
        <v>1</v>
      </c>
      <c r="B708" s="38">
        <v>43430</v>
      </c>
      <c r="C708" s="8">
        <v>0</v>
      </c>
      <c r="D708" s="8">
        <v>0</v>
      </c>
      <c r="E708" s="8">
        <v>260</v>
      </c>
      <c r="F708" s="8">
        <v>0</v>
      </c>
      <c r="G708" s="8">
        <v>0</v>
      </c>
      <c r="H708" s="8">
        <v>0</v>
      </c>
      <c r="I708" s="8">
        <v>0</v>
      </c>
      <c r="J708" s="8">
        <v>0</v>
      </c>
      <c r="K708">
        <f t="shared" ref="K708:K731" si="11">+E708/E707-1</f>
        <v>0</v>
      </c>
    </row>
    <row r="709" spans="1:11" x14ac:dyDescent="0.2">
      <c r="A709" s="7" t="s">
        <v>1</v>
      </c>
      <c r="B709" s="38">
        <v>43431</v>
      </c>
      <c r="C709" s="8">
        <v>0</v>
      </c>
      <c r="D709" s="8">
        <v>0</v>
      </c>
      <c r="E709" s="8">
        <v>260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>
        <f t="shared" si="11"/>
        <v>0</v>
      </c>
    </row>
    <row r="710" spans="1:11" x14ac:dyDescent="0.2">
      <c r="A710" s="7" t="s">
        <v>1</v>
      </c>
      <c r="B710" s="38">
        <v>43432</v>
      </c>
      <c r="C710" s="8">
        <v>50000</v>
      </c>
      <c r="D710" s="8">
        <v>13250000</v>
      </c>
      <c r="E710" s="8">
        <v>265</v>
      </c>
      <c r="F710" s="8">
        <v>265</v>
      </c>
      <c r="G710" s="8">
        <v>265</v>
      </c>
      <c r="H710" s="8">
        <v>265</v>
      </c>
      <c r="I710" s="8">
        <v>1.92</v>
      </c>
      <c r="J710" s="8">
        <v>5</v>
      </c>
      <c r="K710">
        <f t="shared" si="11"/>
        <v>1.9230769230769162E-2</v>
      </c>
    </row>
    <row r="711" spans="1:11" x14ac:dyDescent="0.2">
      <c r="A711" s="7" t="s">
        <v>1</v>
      </c>
      <c r="B711" s="38">
        <v>43433</v>
      </c>
      <c r="C711" s="8">
        <v>37605</v>
      </c>
      <c r="D711" s="8">
        <v>10040004</v>
      </c>
      <c r="E711" s="8">
        <v>268</v>
      </c>
      <c r="F711" s="8">
        <v>268</v>
      </c>
      <c r="G711" s="8">
        <v>266.99</v>
      </c>
      <c r="H711" s="8">
        <v>268</v>
      </c>
      <c r="I711" s="8">
        <v>1.1299999999999999</v>
      </c>
      <c r="J711" s="8">
        <v>3</v>
      </c>
      <c r="K711">
        <f t="shared" si="11"/>
        <v>1.132075471698113E-2</v>
      </c>
    </row>
    <row r="712" spans="1:11" x14ac:dyDescent="0.2">
      <c r="A712" s="7" t="s">
        <v>1</v>
      </c>
      <c r="B712" s="38">
        <v>43434</v>
      </c>
      <c r="C712" s="8">
        <v>40572</v>
      </c>
      <c r="D712" s="8">
        <v>10761210</v>
      </c>
      <c r="E712" s="8">
        <v>265</v>
      </c>
      <c r="F712" s="8">
        <v>265</v>
      </c>
      <c r="G712" s="8">
        <v>265.24</v>
      </c>
      <c r="H712" s="8">
        <v>265</v>
      </c>
      <c r="I712" s="8">
        <v>-1.1200000000000001</v>
      </c>
      <c r="J712" s="8">
        <v>-3</v>
      </c>
      <c r="K712">
        <f t="shared" si="11"/>
        <v>-1.1194029850746245E-2</v>
      </c>
    </row>
    <row r="713" spans="1:11" x14ac:dyDescent="0.2">
      <c r="A713" s="7" t="s">
        <v>1</v>
      </c>
      <c r="B713" s="38">
        <v>43437</v>
      </c>
      <c r="C713" s="8">
        <v>305202</v>
      </c>
      <c r="D713" s="8">
        <v>80878530</v>
      </c>
      <c r="E713" s="8">
        <v>265</v>
      </c>
      <c r="F713" s="8">
        <v>265</v>
      </c>
      <c r="G713" s="8">
        <v>265</v>
      </c>
      <c r="H713" s="8">
        <v>265</v>
      </c>
      <c r="I713" s="8">
        <v>0</v>
      </c>
      <c r="J713" s="8">
        <v>0</v>
      </c>
      <c r="K713">
        <f t="shared" si="11"/>
        <v>0</v>
      </c>
    </row>
    <row r="714" spans="1:11" x14ac:dyDescent="0.2">
      <c r="A714" s="7" t="s">
        <v>1</v>
      </c>
      <c r="B714" s="38">
        <v>43438</v>
      </c>
      <c r="C714" s="8">
        <v>0</v>
      </c>
      <c r="D714" s="8">
        <v>0</v>
      </c>
      <c r="E714" s="8">
        <v>265</v>
      </c>
      <c r="F714" s="8">
        <v>0</v>
      </c>
      <c r="G714" s="8">
        <v>0</v>
      </c>
      <c r="H714" s="8">
        <v>0</v>
      </c>
      <c r="I714" s="8">
        <v>0</v>
      </c>
      <c r="J714" s="8">
        <v>0</v>
      </c>
      <c r="K714">
        <f t="shared" si="11"/>
        <v>0</v>
      </c>
    </row>
    <row r="715" spans="1:11" x14ac:dyDescent="0.2">
      <c r="A715" s="7" t="s">
        <v>1</v>
      </c>
      <c r="B715" s="38">
        <v>43439</v>
      </c>
      <c r="C715" s="8">
        <v>258476</v>
      </c>
      <c r="D715" s="8">
        <v>68496140</v>
      </c>
      <c r="E715" s="8">
        <v>265</v>
      </c>
      <c r="F715" s="8">
        <v>265</v>
      </c>
      <c r="G715" s="8">
        <v>265</v>
      </c>
      <c r="H715" s="8">
        <v>265</v>
      </c>
      <c r="I715" s="8">
        <v>0</v>
      </c>
      <c r="J715" s="8">
        <v>0</v>
      </c>
      <c r="K715">
        <f t="shared" si="11"/>
        <v>0</v>
      </c>
    </row>
    <row r="716" spans="1:11" x14ac:dyDescent="0.2">
      <c r="A716" s="7" t="s">
        <v>1</v>
      </c>
      <c r="B716" s="38">
        <v>43440</v>
      </c>
      <c r="C716" s="8">
        <v>0</v>
      </c>
      <c r="D716" s="8">
        <v>0</v>
      </c>
      <c r="E716" s="8">
        <v>265</v>
      </c>
      <c r="F716" s="8">
        <v>0</v>
      </c>
      <c r="G716" s="8">
        <v>0</v>
      </c>
      <c r="H716" s="8">
        <v>0</v>
      </c>
      <c r="I716" s="8">
        <v>0</v>
      </c>
      <c r="J716" s="8">
        <v>0</v>
      </c>
      <c r="K716">
        <f t="shared" si="11"/>
        <v>0</v>
      </c>
    </row>
    <row r="717" spans="1:11" x14ac:dyDescent="0.2">
      <c r="A717" s="7" t="s">
        <v>1</v>
      </c>
      <c r="B717" s="38">
        <v>43441</v>
      </c>
      <c r="C717" s="8">
        <v>4000</v>
      </c>
      <c r="D717" s="8">
        <v>1061704</v>
      </c>
      <c r="E717" s="8">
        <v>265</v>
      </c>
      <c r="F717" s="8">
        <v>0</v>
      </c>
      <c r="G717" s="8">
        <v>265.43</v>
      </c>
      <c r="H717" s="8">
        <v>0</v>
      </c>
      <c r="I717" s="8">
        <v>0</v>
      </c>
      <c r="J717" s="8">
        <v>0</v>
      </c>
      <c r="K717">
        <f t="shared" si="11"/>
        <v>0</v>
      </c>
    </row>
    <row r="718" spans="1:11" x14ac:dyDescent="0.2">
      <c r="A718" s="7" t="s">
        <v>1</v>
      </c>
      <c r="B718" s="38">
        <v>43444</v>
      </c>
      <c r="C718" s="8">
        <v>0</v>
      </c>
      <c r="D718" s="8">
        <v>0</v>
      </c>
      <c r="E718" s="8">
        <v>265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>
        <f t="shared" si="11"/>
        <v>0</v>
      </c>
    </row>
    <row r="719" spans="1:11" x14ac:dyDescent="0.2">
      <c r="A719" s="7" t="s">
        <v>1</v>
      </c>
      <c r="B719" s="38">
        <v>43445</v>
      </c>
      <c r="C719" s="8">
        <v>97585</v>
      </c>
      <c r="D719" s="8">
        <v>25412680</v>
      </c>
      <c r="E719" s="8">
        <v>250</v>
      </c>
      <c r="F719" s="8">
        <v>265</v>
      </c>
      <c r="G719" s="8">
        <v>260.42</v>
      </c>
      <c r="H719" s="8">
        <v>250</v>
      </c>
      <c r="I719" s="8">
        <v>-5.66</v>
      </c>
      <c r="J719" s="8">
        <v>-15</v>
      </c>
      <c r="K719">
        <f t="shared" si="11"/>
        <v>-5.6603773584905648E-2</v>
      </c>
    </row>
    <row r="720" spans="1:11" x14ac:dyDescent="0.2">
      <c r="A720" s="7" t="s">
        <v>1</v>
      </c>
      <c r="B720" s="38">
        <v>43446</v>
      </c>
      <c r="C720" s="8">
        <v>0</v>
      </c>
      <c r="D720" s="8">
        <v>0</v>
      </c>
      <c r="E720" s="8">
        <v>250</v>
      </c>
      <c r="F720" s="8">
        <v>0</v>
      </c>
      <c r="G720" s="8">
        <v>0</v>
      </c>
      <c r="H720" s="8">
        <v>0</v>
      </c>
      <c r="I720" s="8">
        <v>0</v>
      </c>
      <c r="J720" s="8">
        <v>0</v>
      </c>
      <c r="K720">
        <f t="shared" si="11"/>
        <v>0</v>
      </c>
    </row>
    <row r="721" spans="1:11" x14ac:dyDescent="0.2">
      <c r="A721" s="7" t="s">
        <v>1</v>
      </c>
      <c r="B721" s="38">
        <v>43447</v>
      </c>
      <c r="C721" s="8">
        <v>22107</v>
      </c>
      <c r="D721" s="8">
        <v>5637285</v>
      </c>
      <c r="E721" s="8">
        <v>250</v>
      </c>
      <c r="F721" s="8">
        <v>0</v>
      </c>
      <c r="G721" s="8">
        <v>255</v>
      </c>
      <c r="H721" s="8">
        <v>0</v>
      </c>
      <c r="I721" s="8">
        <v>0</v>
      </c>
      <c r="J721" s="8">
        <v>0</v>
      </c>
      <c r="K721">
        <f t="shared" si="11"/>
        <v>0</v>
      </c>
    </row>
    <row r="722" spans="1:11" x14ac:dyDescent="0.2">
      <c r="A722" s="7" t="s">
        <v>1</v>
      </c>
      <c r="B722" s="38">
        <v>43448</v>
      </c>
      <c r="C722" s="8">
        <v>201875</v>
      </c>
      <c r="D722" s="8">
        <v>51495478</v>
      </c>
      <c r="E722" s="8">
        <v>255</v>
      </c>
      <c r="F722" s="8">
        <v>255</v>
      </c>
      <c r="G722" s="8">
        <v>254.96</v>
      </c>
      <c r="H722" s="8">
        <v>255</v>
      </c>
      <c r="I722" s="8">
        <v>2</v>
      </c>
      <c r="J722" s="8">
        <v>5</v>
      </c>
      <c r="K722">
        <f t="shared" si="11"/>
        <v>2.0000000000000018E-2</v>
      </c>
    </row>
    <row r="723" spans="1:11" x14ac:dyDescent="0.2">
      <c r="A723" s="7" t="s">
        <v>1</v>
      </c>
      <c r="B723" s="38">
        <v>43451</v>
      </c>
      <c r="C723" s="8">
        <v>9675</v>
      </c>
      <c r="D723" s="8">
        <v>2467125</v>
      </c>
      <c r="E723" s="8">
        <v>255</v>
      </c>
      <c r="F723" s="8">
        <v>0</v>
      </c>
      <c r="G723" s="8">
        <v>255</v>
      </c>
      <c r="H723" s="8">
        <v>0</v>
      </c>
      <c r="I723" s="8">
        <v>0</v>
      </c>
      <c r="J723" s="8">
        <v>0</v>
      </c>
      <c r="K723">
        <f t="shared" si="11"/>
        <v>0</v>
      </c>
    </row>
    <row r="724" spans="1:11" x14ac:dyDescent="0.2">
      <c r="A724" s="7" t="s">
        <v>1</v>
      </c>
      <c r="B724" s="38">
        <v>43452</v>
      </c>
      <c r="C724" s="8">
        <v>0</v>
      </c>
      <c r="D724" s="8">
        <v>0</v>
      </c>
      <c r="E724" s="8">
        <v>255</v>
      </c>
      <c r="F724" s="8">
        <v>0</v>
      </c>
      <c r="G724" s="8">
        <v>0</v>
      </c>
      <c r="H724" s="8">
        <v>0</v>
      </c>
      <c r="I724" s="8">
        <v>0</v>
      </c>
      <c r="J724" s="8">
        <v>0</v>
      </c>
      <c r="K724">
        <f t="shared" si="11"/>
        <v>0</v>
      </c>
    </row>
    <row r="725" spans="1:11" x14ac:dyDescent="0.2">
      <c r="A725" s="7" t="s">
        <v>1</v>
      </c>
      <c r="B725" s="38">
        <v>43453</v>
      </c>
      <c r="C725" s="8">
        <v>79434</v>
      </c>
      <c r="D725" s="8">
        <v>20544660</v>
      </c>
      <c r="E725" s="8">
        <v>255</v>
      </c>
      <c r="F725" s="8">
        <v>0</v>
      </c>
      <c r="G725" s="8">
        <v>258.64</v>
      </c>
      <c r="H725" s="8">
        <v>0</v>
      </c>
      <c r="I725" s="8">
        <v>0</v>
      </c>
      <c r="J725" s="8">
        <v>0</v>
      </c>
      <c r="K725">
        <f t="shared" si="11"/>
        <v>0</v>
      </c>
    </row>
    <row r="726" spans="1:11" x14ac:dyDescent="0.2">
      <c r="A726" s="7" t="s">
        <v>1</v>
      </c>
      <c r="B726" s="38">
        <v>43454</v>
      </c>
      <c r="C726" s="8">
        <v>0</v>
      </c>
      <c r="D726" s="8">
        <v>0</v>
      </c>
      <c r="E726" s="8">
        <v>255</v>
      </c>
      <c r="F726" s="8">
        <v>0</v>
      </c>
      <c r="G726" s="8">
        <v>0</v>
      </c>
      <c r="H726" s="8">
        <v>0</v>
      </c>
      <c r="I726" s="8">
        <v>0</v>
      </c>
      <c r="J726" s="8">
        <v>0</v>
      </c>
      <c r="K726">
        <f t="shared" si="11"/>
        <v>0</v>
      </c>
    </row>
    <row r="727" spans="1:11" x14ac:dyDescent="0.2">
      <c r="A727" s="7" t="s">
        <v>1</v>
      </c>
      <c r="B727" s="38">
        <v>43455</v>
      </c>
      <c r="C727" s="8">
        <v>0</v>
      </c>
      <c r="D727" s="8">
        <v>0</v>
      </c>
      <c r="E727" s="8">
        <v>255</v>
      </c>
      <c r="F727" s="8">
        <v>0</v>
      </c>
      <c r="G727" s="8">
        <v>0</v>
      </c>
      <c r="H727" s="8">
        <v>0</v>
      </c>
      <c r="I727" s="8">
        <v>0</v>
      </c>
      <c r="J727" s="8">
        <v>0</v>
      </c>
      <c r="K727">
        <f t="shared" si="11"/>
        <v>0</v>
      </c>
    </row>
    <row r="728" spans="1:11" x14ac:dyDescent="0.2">
      <c r="A728" s="7" t="s">
        <v>1</v>
      </c>
      <c r="B728" s="38">
        <v>43458</v>
      </c>
      <c r="C728" s="8">
        <v>34350</v>
      </c>
      <c r="D728" s="8">
        <v>9102750</v>
      </c>
      <c r="E728" s="8">
        <v>265</v>
      </c>
      <c r="F728" s="8">
        <v>265</v>
      </c>
      <c r="G728" s="8">
        <v>265</v>
      </c>
      <c r="H728" s="8">
        <v>265</v>
      </c>
      <c r="I728" s="8">
        <v>3.92</v>
      </c>
      <c r="J728" s="8">
        <v>10</v>
      </c>
      <c r="K728">
        <f t="shared" si="11"/>
        <v>3.9215686274509887E-2</v>
      </c>
    </row>
    <row r="729" spans="1:11" x14ac:dyDescent="0.2">
      <c r="A729" s="7" t="s">
        <v>1</v>
      </c>
      <c r="B729" s="38">
        <v>43460</v>
      </c>
      <c r="C729" s="8">
        <v>21107</v>
      </c>
      <c r="D729" s="8">
        <v>5593355</v>
      </c>
      <c r="E729" s="8">
        <v>265</v>
      </c>
      <c r="F729" s="8">
        <v>0</v>
      </c>
      <c r="G729" s="8">
        <v>265</v>
      </c>
      <c r="H729" s="8">
        <v>0</v>
      </c>
      <c r="I729" s="8">
        <v>0</v>
      </c>
      <c r="J729" s="8">
        <v>0</v>
      </c>
      <c r="K729">
        <f t="shared" si="11"/>
        <v>0</v>
      </c>
    </row>
    <row r="730" spans="1:11" x14ac:dyDescent="0.2">
      <c r="A730" s="7" t="s">
        <v>1</v>
      </c>
      <c r="B730" s="38">
        <v>43461</v>
      </c>
      <c r="C730" s="8">
        <v>36390</v>
      </c>
      <c r="D730" s="8">
        <v>9971177</v>
      </c>
      <c r="E730" s="8">
        <v>265</v>
      </c>
      <c r="F730" s="8">
        <v>0</v>
      </c>
      <c r="G730" s="8">
        <v>274.01</v>
      </c>
      <c r="H730" s="8">
        <v>0</v>
      </c>
      <c r="I730" s="8">
        <v>0</v>
      </c>
      <c r="J730" s="8">
        <v>0</v>
      </c>
      <c r="K730">
        <f t="shared" si="11"/>
        <v>0</v>
      </c>
    </row>
    <row r="731" spans="1:11" x14ac:dyDescent="0.2">
      <c r="A731" s="7" t="s">
        <v>1</v>
      </c>
      <c r="B731" s="38">
        <v>43462</v>
      </c>
      <c r="C731" s="8">
        <v>0</v>
      </c>
      <c r="D731" s="8">
        <v>0</v>
      </c>
      <c r="E731" s="8">
        <v>265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>
        <f t="shared" si="11"/>
        <v>0</v>
      </c>
    </row>
    <row r="732" spans="1:11" x14ac:dyDescent="0.2">
      <c r="A732" s="9"/>
      <c r="B732" s="38"/>
      <c r="C732" s="10"/>
      <c r="D732" s="10"/>
      <c r="E732" s="10"/>
      <c r="F732" s="10"/>
      <c r="G732" s="10"/>
      <c r="H732" s="10"/>
      <c r="I732" s="10"/>
      <c r="J732" s="10"/>
    </row>
    <row r="733" spans="1:11" x14ac:dyDescent="0.2">
      <c r="A733" s="9"/>
      <c r="B733" s="38"/>
      <c r="C733" s="10"/>
      <c r="D733" s="10"/>
      <c r="E733" s="10"/>
      <c r="F733" s="10"/>
      <c r="G733" s="10"/>
      <c r="H733" s="10"/>
      <c r="I733" s="10"/>
      <c r="J733" s="10"/>
    </row>
    <row r="734" spans="1:11" x14ac:dyDescent="0.2">
      <c r="A734" s="9"/>
      <c r="B734" s="38"/>
      <c r="C734" s="10"/>
      <c r="D734" s="10"/>
      <c r="E734" s="10"/>
      <c r="F734" s="10"/>
      <c r="G734" s="10"/>
      <c r="H734" s="10"/>
      <c r="I734" s="10"/>
      <c r="J734" s="10"/>
    </row>
    <row r="735" spans="1:11" x14ac:dyDescent="0.2">
      <c r="A735" s="9"/>
      <c r="B735" s="38"/>
      <c r="C735" s="10"/>
      <c r="D735" s="10"/>
      <c r="E735" s="10"/>
      <c r="F735" s="10"/>
      <c r="G735" s="10"/>
      <c r="H735" s="10"/>
      <c r="I735" s="10"/>
      <c r="J735" s="10"/>
    </row>
    <row r="736" spans="1:11" x14ac:dyDescent="0.2">
      <c r="A736" s="9"/>
      <c r="B736" s="38"/>
      <c r="C736" s="10"/>
      <c r="D736" s="10"/>
      <c r="E736" s="10"/>
      <c r="F736" s="10"/>
      <c r="G736" s="10"/>
      <c r="H736" s="10"/>
      <c r="I736" s="10"/>
      <c r="J736" s="10"/>
    </row>
    <row r="737" spans="1:10" x14ac:dyDescent="0.2">
      <c r="A737" s="9"/>
      <c r="B737" s="38"/>
      <c r="C737" s="10"/>
      <c r="D737" s="10"/>
      <c r="E737" s="10"/>
      <c r="F737" s="10"/>
      <c r="G737" s="10"/>
      <c r="H737" s="10"/>
      <c r="I737" s="10"/>
      <c r="J737" s="10"/>
    </row>
    <row r="738" spans="1:10" x14ac:dyDescent="0.2">
      <c r="A738" s="9"/>
      <c r="B738" s="38"/>
      <c r="C738" s="10"/>
      <c r="D738" s="10"/>
      <c r="E738" s="10"/>
      <c r="F738" s="10"/>
      <c r="G738" s="10"/>
      <c r="H738" s="10"/>
      <c r="I738" s="10"/>
      <c r="J738" s="10"/>
    </row>
    <row r="739" spans="1:10" x14ac:dyDescent="0.2">
      <c r="A739" s="9"/>
      <c r="B739" s="38"/>
      <c r="C739" s="10"/>
      <c r="D739" s="10"/>
      <c r="E739" s="10"/>
      <c r="F739" s="10"/>
      <c r="G739" s="10"/>
      <c r="H739" s="10"/>
      <c r="I739" s="10"/>
      <c r="J739" s="10"/>
    </row>
    <row r="740" spans="1:10" x14ac:dyDescent="0.2">
      <c r="A740" s="9"/>
      <c r="B740" s="38"/>
      <c r="C740" s="10"/>
      <c r="D740" s="10"/>
      <c r="E740" s="10"/>
      <c r="F740" s="10"/>
      <c r="G740" s="10"/>
      <c r="H740" s="10"/>
      <c r="I740" s="10"/>
      <c r="J740" s="10"/>
    </row>
    <row r="741" spans="1:10" x14ac:dyDescent="0.2">
      <c r="A741" s="9"/>
      <c r="B741" s="38"/>
      <c r="C741" s="10"/>
      <c r="D741" s="10"/>
      <c r="E741" s="10"/>
      <c r="F741" s="10"/>
      <c r="G741" s="10"/>
      <c r="H741" s="10"/>
      <c r="I741" s="10"/>
      <c r="J741" s="10"/>
    </row>
    <row r="742" spans="1:10" x14ac:dyDescent="0.2">
      <c r="A742" s="9"/>
      <c r="B742" s="38"/>
      <c r="C742" s="10"/>
      <c r="D742" s="10"/>
      <c r="E742" s="10"/>
      <c r="F742" s="10"/>
      <c r="G742" s="10"/>
      <c r="H742" s="10"/>
      <c r="I742" s="10"/>
      <c r="J742" s="10"/>
    </row>
    <row r="743" spans="1:10" x14ac:dyDescent="0.2">
      <c r="A743" s="9"/>
      <c r="B743" s="38"/>
      <c r="C743" s="10"/>
      <c r="D743" s="10"/>
      <c r="E743" s="10"/>
      <c r="F743" s="10"/>
      <c r="G743" s="10"/>
      <c r="H743" s="10"/>
      <c r="I743" s="10"/>
      <c r="J743" s="10"/>
    </row>
    <row r="744" spans="1:10" x14ac:dyDescent="0.2">
      <c r="A744" s="9"/>
      <c r="B744" s="38"/>
      <c r="C744" s="10"/>
      <c r="D744" s="10"/>
      <c r="E744" s="10"/>
      <c r="F744" s="10"/>
      <c r="G744" s="10"/>
      <c r="H744" s="10"/>
      <c r="I744" s="10"/>
      <c r="J744" s="10"/>
    </row>
    <row r="745" spans="1:10" x14ac:dyDescent="0.2">
      <c r="A745" s="9"/>
      <c r="B745" s="38"/>
      <c r="C745" s="10"/>
      <c r="D745" s="10"/>
      <c r="E745" s="10"/>
      <c r="F745" s="10"/>
      <c r="G745" s="10"/>
      <c r="H745" s="10"/>
      <c r="I745" s="10"/>
      <c r="J745" s="10"/>
    </row>
    <row r="746" spans="1:10" x14ac:dyDescent="0.2">
      <c r="A746" s="9"/>
      <c r="B746" s="38"/>
      <c r="C746" s="10"/>
      <c r="D746" s="10"/>
      <c r="E746" s="10"/>
      <c r="F746" s="10"/>
      <c r="G746" s="10"/>
      <c r="H746" s="10"/>
      <c r="I746" s="10"/>
      <c r="J746" s="10"/>
    </row>
    <row r="747" spans="1:10" x14ac:dyDescent="0.2">
      <c r="A747" s="9"/>
      <c r="B747" s="38"/>
      <c r="C747" s="10"/>
      <c r="D747" s="10"/>
      <c r="E747" s="10"/>
      <c r="F747" s="10"/>
      <c r="G747" s="10"/>
      <c r="H747" s="10"/>
      <c r="I747" s="10"/>
      <c r="J747" s="10"/>
    </row>
    <row r="748" spans="1:10" x14ac:dyDescent="0.2">
      <c r="A748" s="9"/>
      <c r="B748" s="38"/>
      <c r="C748" s="10"/>
      <c r="D748" s="10"/>
      <c r="E748" s="10"/>
      <c r="F748" s="10"/>
      <c r="G748" s="10"/>
      <c r="H748" s="10"/>
      <c r="I748" s="10"/>
      <c r="J748" s="10"/>
    </row>
    <row r="749" spans="1:10" x14ac:dyDescent="0.2">
      <c r="A749" s="9"/>
      <c r="B749" s="38"/>
      <c r="C749" s="10"/>
      <c r="D749" s="10"/>
      <c r="E749" s="10"/>
      <c r="F749" s="10"/>
      <c r="G749" s="10"/>
      <c r="H749" s="10"/>
      <c r="I749" s="10"/>
      <c r="J749" s="10"/>
    </row>
    <row r="750" spans="1:10" x14ac:dyDescent="0.2">
      <c r="A750" s="9"/>
      <c r="B750" s="38"/>
      <c r="C750" s="10"/>
      <c r="D750" s="10"/>
      <c r="E750" s="10"/>
      <c r="F750" s="10"/>
      <c r="G750" s="10"/>
      <c r="H750" s="10"/>
      <c r="I750" s="10"/>
      <c r="J750" s="10"/>
    </row>
    <row r="751" spans="1:10" x14ac:dyDescent="0.2">
      <c r="A751" s="9"/>
      <c r="B751" s="38"/>
      <c r="C751" s="10"/>
      <c r="D751" s="10"/>
      <c r="E751" s="10"/>
      <c r="F751" s="10"/>
      <c r="G751" s="10"/>
      <c r="H751" s="10"/>
      <c r="I751" s="10"/>
      <c r="J751" s="10"/>
    </row>
    <row r="752" spans="1:10" x14ac:dyDescent="0.2">
      <c r="A752" s="9"/>
      <c r="B752" s="38"/>
      <c r="C752" s="10"/>
      <c r="D752" s="10"/>
      <c r="E752" s="10"/>
      <c r="F752" s="10"/>
      <c r="G752" s="10"/>
      <c r="H752" s="10"/>
      <c r="I752" s="10"/>
      <c r="J752" s="10"/>
    </row>
    <row r="753" spans="1:10" x14ac:dyDescent="0.2">
      <c r="A753" s="9"/>
      <c r="B753" s="38"/>
      <c r="C753" s="10"/>
      <c r="D753" s="10"/>
      <c r="E753" s="10"/>
      <c r="F753" s="10"/>
      <c r="G753" s="10"/>
      <c r="H753" s="10"/>
      <c r="I753" s="10"/>
      <c r="J753" s="10"/>
    </row>
    <row r="754" spans="1:10" x14ac:dyDescent="0.2">
      <c r="A754" s="9"/>
      <c r="B754" s="38"/>
      <c r="C754" s="10"/>
      <c r="D754" s="10"/>
      <c r="E754" s="10"/>
      <c r="F754" s="10"/>
      <c r="G754" s="10"/>
      <c r="H754" s="10"/>
      <c r="I754" s="10"/>
      <c r="J754" s="10"/>
    </row>
    <row r="755" spans="1:10" x14ac:dyDescent="0.2">
      <c r="A755" s="9"/>
      <c r="B755" s="38"/>
      <c r="C755" s="10"/>
      <c r="D755" s="10"/>
      <c r="E755" s="10"/>
      <c r="F755" s="10"/>
      <c r="G755" s="10"/>
      <c r="H755" s="10"/>
      <c r="I755" s="10"/>
      <c r="J755" s="10"/>
    </row>
    <row r="756" spans="1:10" x14ac:dyDescent="0.2">
      <c r="A756" s="9"/>
      <c r="B756" s="38"/>
      <c r="C756" s="10"/>
      <c r="D756" s="10"/>
      <c r="E756" s="10"/>
      <c r="F756" s="10"/>
      <c r="G756" s="10"/>
      <c r="H756" s="10"/>
      <c r="I756" s="10"/>
      <c r="J756" s="10"/>
    </row>
    <row r="757" spans="1:10" x14ac:dyDescent="0.2">
      <c r="A757" s="9"/>
      <c r="B757" s="38"/>
      <c r="C757" s="10"/>
      <c r="D757" s="10"/>
      <c r="E757" s="10"/>
      <c r="F757" s="10"/>
      <c r="G757" s="10"/>
      <c r="H757" s="10"/>
      <c r="I757" s="10"/>
      <c r="J757" s="10"/>
    </row>
    <row r="758" spans="1:10" x14ac:dyDescent="0.2">
      <c r="A758" s="9"/>
      <c r="B758" s="38"/>
      <c r="C758" s="10"/>
      <c r="D758" s="10"/>
      <c r="E758" s="10"/>
      <c r="F758" s="10"/>
      <c r="G758" s="10"/>
      <c r="H758" s="10"/>
      <c r="I758" s="10"/>
      <c r="J758" s="10"/>
    </row>
    <row r="759" spans="1:10" x14ac:dyDescent="0.2">
      <c r="A759" s="9"/>
      <c r="B759" s="38"/>
      <c r="C759" s="10"/>
      <c r="D759" s="10"/>
      <c r="E759" s="10"/>
      <c r="F759" s="10"/>
      <c r="G759" s="10"/>
      <c r="H759" s="10"/>
      <c r="I759" s="10"/>
      <c r="J759" s="10"/>
    </row>
    <row r="760" spans="1:10" x14ac:dyDescent="0.2">
      <c r="A760" s="9"/>
      <c r="B760" s="38"/>
      <c r="C760" s="10"/>
      <c r="D760" s="10"/>
      <c r="E760" s="10"/>
      <c r="F760" s="10"/>
      <c r="G760" s="10"/>
      <c r="H760" s="10"/>
      <c r="I760" s="10"/>
      <c r="J760" s="10"/>
    </row>
    <row r="761" spans="1:10" x14ac:dyDescent="0.2">
      <c r="A761" s="9"/>
      <c r="B761" s="38"/>
      <c r="C761" s="10"/>
      <c r="D761" s="10"/>
      <c r="E761" s="10"/>
      <c r="F761" s="10"/>
      <c r="G761" s="10"/>
      <c r="H761" s="10"/>
      <c r="I761" s="10"/>
      <c r="J761" s="10"/>
    </row>
    <row r="762" spans="1:10" x14ac:dyDescent="0.2">
      <c r="A762" s="9"/>
      <c r="B762" s="38"/>
      <c r="C762" s="10"/>
      <c r="D762" s="10"/>
      <c r="E762" s="10"/>
      <c r="F762" s="10"/>
      <c r="G762" s="10"/>
      <c r="H762" s="10"/>
      <c r="I762" s="10"/>
      <c r="J762" s="10"/>
    </row>
    <row r="763" spans="1:10" x14ac:dyDescent="0.2">
      <c r="A763" s="9"/>
      <c r="B763" s="38"/>
      <c r="C763" s="10"/>
      <c r="D763" s="10"/>
      <c r="E763" s="10"/>
      <c r="F763" s="10"/>
      <c r="G763" s="10"/>
      <c r="H763" s="10"/>
      <c r="I763" s="10"/>
      <c r="J763" s="10"/>
    </row>
    <row r="764" spans="1:10" x14ac:dyDescent="0.2">
      <c r="A764" s="9"/>
      <c r="B764" s="38"/>
      <c r="C764" s="10"/>
      <c r="D764" s="10"/>
      <c r="E764" s="10"/>
      <c r="F764" s="10"/>
      <c r="G764" s="10"/>
      <c r="H764" s="10"/>
      <c r="I764" s="10"/>
      <c r="J764" s="10"/>
    </row>
    <row r="765" spans="1:10" x14ac:dyDescent="0.2">
      <c r="A765" s="9"/>
      <c r="B765" s="38"/>
      <c r="C765" s="10"/>
      <c r="D765" s="10"/>
      <c r="E765" s="10"/>
      <c r="F765" s="10"/>
      <c r="G765" s="10"/>
      <c r="H765" s="10"/>
      <c r="I765" s="10"/>
      <c r="J765" s="10"/>
    </row>
    <row r="766" spans="1:10" x14ac:dyDescent="0.2">
      <c r="A766" s="9"/>
      <c r="B766" s="38"/>
      <c r="C766" s="10"/>
      <c r="D766" s="10"/>
      <c r="E766" s="10"/>
      <c r="F766" s="10"/>
      <c r="G766" s="10"/>
      <c r="H766" s="10"/>
      <c r="I766" s="10"/>
      <c r="J766" s="10"/>
    </row>
    <row r="767" spans="1:10" x14ac:dyDescent="0.2">
      <c r="A767" s="9"/>
      <c r="B767" s="38"/>
      <c r="C767" s="10"/>
      <c r="D767" s="10"/>
      <c r="E767" s="10"/>
      <c r="F767" s="10"/>
      <c r="G767" s="10"/>
      <c r="H767" s="10"/>
      <c r="I767" s="10"/>
      <c r="J767" s="10"/>
    </row>
    <row r="768" spans="1:10" x14ac:dyDescent="0.2">
      <c r="A768" s="9"/>
      <c r="B768" s="38"/>
      <c r="C768" s="10"/>
      <c r="D768" s="10"/>
      <c r="E768" s="10"/>
      <c r="F768" s="10"/>
      <c r="G768" s="10"/>
      <c r="H768" s="10"/>
      <c r="I768" s="10"/>
      <c r="J768" s="10"/>
    </row>
    <row r="769" spans="1:10" x14ac:dyDescent="0.2">
      <c r="A769" s="9"/>
      <c r="B769" s="38"/>
      <c r="C769" s="10"/>
      <c r="D769" s="10"/>
      <c r="E769" s="10"/>
      <c r="F769" s="10"/>
      <c r="G769" s="10"/>
      <c r="H769" s="10"/>
      <c r="I769" s="10"/>
      <c r="J769" s="10"/>
    </row>
    <row r="770" spans="1:10" x14ac:dyDescent="0.2">
      <c r="A770" s="9"/>
      <c r="B770" s="38"/>
      <c r="C770" s="10"/>
      <c r="D770" s="10"/>
      <c r="E770" s="10"/>
      <c r="F770" s="10"/>
      <c r="G770" s="10"/>
      <c r="H770" s="10"/>
      <c r="I770" s="10"/>
      <c r="J770" s="10"/>
    </row>
    <row r="771" spans="1:10" x14ac:dyDescent="0.2">
      <c r="A771" s="9"/>
      <c r="B771" s="38"/>
      <c r="C771" s="10"/>
      <c r="D771" s="10"/>
      <c r="E771" s="10"/>
      <c r="F771" s="10"/>
      <c r="G771" s="10"/>
      <c r="H771" s="10"/>
      <c r="I771" s="10"/>
      <c r="J771" s="10"/>
    </row>
    <row r="772" spans="1:10" x14ac:dyDescent="0.2">
      <c r="A772" s="9"/>
      <c r="B772" s="38"/>
      <c r="C772" s="10"/>
      <c r="D772" s="10"/>
      <c r="E772" s="10"/>
      <c r="F772" s="10"/>
      <c r="G772" s="10"/>
      <c r="H772" s="10"/>
      <c r="I772" s="10"/>
      <c r="J772" s="10"/>
    </row>
    <row r="773" spans="1:10" x14ac:dyDescent="0.2">
      <c r="A773" s="9"/>
      <c r="B773" s="38"/>
      <c r="C773" s="10"/>
      <c r="D773" s="10"/>
      <c r="E773" s="10"/>
      <c r="F773" s="10"/>
      <c r="G773" s="10"/>
      <c r="H773" s="10"/>
      <c r="I773" s="10"/>
      <c r="J773" s="10"/>
    </row>
    <row r="774" spans="1:10" x14ac:dyDescent="0.2">
      <c r="A774" s="9"/>
      <c r="B774" s="38"/>
      <c r="C774" s="10"/>
      <c r="D774" s="10"/>
      <c r="E774" s="10"/>
      <c r="F774" s="10"/>
      <c r="G774" s="10"/>
      <c r="H774" s="10"/>
      <c r="I774" s="10"/>
      <c r="J774" s="10"/>
    </row>
    <row r="775" spans="1:10" x14ac:dyDescent="0.2">
      <c r="A775" s="9"/>
      <c r="B775" s="38"/>
      <c r="C775" s="10"/>
      <c r="D775" s="10"/>
      <c r="E775" s="10"/>
      <c r="F775" s="10"/>
      <c r="G775" s="10"/>
      <c r="H775" s="10"/>
      <c r="I775" s="10"/>
      <c r="J775" s="10"/>
    </row>
    <row r="776" spans="1:10" x14ac:dyDescent="0.2">
      <c r="A776" s="9"/>
      <c r="B776" s="38"/>
      <c r="C776" s="10"/>
      <c r="D776" s="10"/>
      <c r="E776" s="10"/>
      <c r="F776" s="10"/>
      <c r="G776" s="10"/>
      <c r="H776" s="10"/>
      <c r="I776" s="10"/>
      <c r="J776" s="10"/>
    </row>
    <row r="777" spans="1:10" x14ac:dyDescent="0.2">
      <c r="A777" s="9"/>
      <c r="B777" s="38"/>
      <c r="C777" s="10"/>
      <c r="D777" s="10"/>
      <c r="E777" s="10"/>
      <c r="F777" s="10"/>
      <c r="G777" s="10"/>
      <c r="H777" s="10"/>
      <c r="I777" s="10"/>
      <c r="J777" s="10"/>
    </row>
    <row r="778" spans="1:10" x14ac:dyDescent="0.2">
      <c r="A778" s="9"/>
      <c r="B778" s="38"/>
      <c r="C778" s="10"/>
      <c r="D778" s="10"/>
      <c r="E778" s="10"/>
      <c r="F778" s="10"/>
      <c r="G778" s="10"/>
      <c r="H778" s="10"/>
      <c r="I778" s="10"/>
      <c r="J778" s="10"/>
    </row>
    <row r="779" spans="1:10" x14ac:dyDescent="0.2">
      <c r="A779" s="9"/>
      <c r="B779" s="38"/>
      <c r="C779" s="10"/>
      <c r="D779" s="10"/>
      <c r="E779" s="10"/>
      <c r="F779" s="10"/>
      <c r="G779" s="10"/>
      <c r="H779" s="10"/>
      <c r="I779" s="10"/>
      <c r="J779" s="10"/>
    </row>
    <row r="780" spans="1:10" x14ac:dyDescent="0.2">
      <c r="A780" s="9"/>
      <c r="B780" s="38"/>
      <c r="C780" s="10"/>
      <c r="D780" s="10"/>
      <c r="E780" s="10"/>
      <c r="F780" s="10"/>
      <c r="G780" s="10"/>
      <c r="H780" s="10"/>
      <c r="I780" s="10"/>
      <c r="J780" s="10"/>
    </row>
    <row r="781" spans="1:10" x14ac:dyDescent="0.2">
      <c r="A781" s="9"/>
      <c r="B781" s="38"/>
      <c r="C781" s="10"/>
      <c r="D781" s="10"/>
      <c r="E781" s="10"/>
      <c r="F781" s="10"/>
      <c r="G781" s="10"/>
      <c r="H781" s="10"/>
      <c r="I781" s="10"/>
      <c r="J781" s="10"/>
    </row>
    <row r="782" spans="1:10" x14ac:dyDescent="0.2">
      <c r="A782" s="9"/>
      <c r="B782" s="38"/>
      <c r="C782" s="10"/>
      <c r="D782" s="10"/>
      <c r="E782" s="10"/>
      <c r="F782" s="10"/>
      <c r="G782" s="10"/>
      <c r="H782" s="10"/>
      <c r="I782" s="10"/>
      <c r="J782" s="10"/>
    </row>
    <row r="783" spans="1:10" x14ac:dyDescent="0.2">
      <c r="A783" s="9"/>
      <c r="B783" s="38"/>
      <c r="C783" s="10"/>
      <c r="D783" s="10"/>
      <c r="E783" s="10"/>
      <c r="F783" s="10"/>
      <c r="G783" s="10"/>
      <c r="H783" s="10"/>
      <c r="I783" s="10"/>
      <c r="J783" s="10"/>
    </row>
    <row r="784" spans="1:10" x14ac:dyDescent="0.2">
      <c r="A784" s="9"/>
      <c r="B784" s="38"/>
      <c r="C784" s="10"/>
      <c r="D784" s="10"/>
      <c r="E784" s="10"/>
      <c r="F784" s="10"/>
      <c r="G784" s="10"/>
      <c r="H784" s="10"/>
      <c r="I784" s="10"/>
      <c r="J784" s="10"/>
    </row>
    <row r="785" spans="1:10" x14ac:dyDescent="0.2">
      <c r="A785" s="9"/>
      <c r="B785" s="38"/>
      <c r="C785" s="10"/>
      <c r="D785" s="10"/>
      <c r="E785" s="10"/>
      <c r="F785" s="10"/>
      <c r="G785" s="10"/>
      <c r="H785" s="10"/>
      <c r="I785" s="10"/>
      <c r="J785" s="10"/>
    </row>
    <row r="786" spans="1:10" x14ac:dyDescent="0.2">
      <c r="A786" s="9"/>
      <c r="B786" s="38"/>
      <c r="C786" s="10"/>
      <c r="D786" s="10"/>
      <c r="E786" s="10"/>
      <c r="F786" s="10"/>
      <c r="G786" s="10"/>
      <c r="H786" s="10"/>
      <c r="I786" s="10"/>
      <c r="J786" s="10"/>
    </row>
    <row r="787" spans="1:10" x14ac:dyDescent="0.2">
      <c r="A787" s="9"/>
      <c r="B787" s="38"/>
      <c r="C787" s="10"/>
      <c r="D787" s="10"/>
      <c r="E787" s="10"/>
      <c r="F787" s="10"/>
      <c r="G787" s="10"/>
      <c r="H787" s="10"/>
      <c r="I787" s="10"/>
      <c r="J787" s="10"/>
    </row>
    <row r="788" spans="1:10" x14ac:dyDescent="0.2">
      <c r="A788" s="9"/>
      <c r="B788" s="38"/>
      <c r="C788" s="10"/>
      <c r="D788" s="10"/>
      <c r="E788" s="10"/>
      <c r="F788" s="10"/>
      <c r="G788" s="10"/>
      <c r="H788" s="10"/>
      <c r="I788" s="10"/>
      <c r="J788" s="10"/>
    </row>
    <row r="789" spans="1:10" x14ac:dyDescent="0.2">
      <c r="A789" s="9"/>
      <c r="B789" s="38"/>
      <c r="C789" s="10"/>
      <c r="D789" s="10"/>
      <c r="E789" s="10"/>
      <c r="F789" s="10"/>
      <c r="G789" s="10"/>
      <c r="H789" s="10"/>
      <c r="I789" s="10"/>
      <c r="J789" s="10"/>
    </row>
    <row r="790" spans="1:10" x14ac:dyDescent="0.2">
      <c r="A790" s="9"/>
      <c r="B790" s="38"/>
      <c r="C790" s="10"/>
      <c r="D790" s="10"/>
      <c r="E790" s="10"/>
      <c r="F790" s="10"/>
      <c r="G790" s="10"/>
      <c r="H790" s="10"/>
      <c r="I790" s="10"/>
      <c r="J790" s="10"/>
    </row>
    <row r="791" spans="1:10" x14ac:dyDescent="0.2">
      <c r="A791" s="9"/>
      <c r="B791" s="38"/>
      <c r="C791" s="10"/>
      <c r="D791" s="10"/>
      <c r="E791" s="10"/>
      <c r="F791" s="10"/>
      <c r="G791" s="10"/>
      <c r="H791" s="10"/>
      <c r="I791" s="10"/>
      <c r="J791" s="10"/>
    </row>
    <row r="792" spans="1:10" x14ac:dyDescent="0.2">
      <c r="A792" s="9"/>
      <c r="B792" s="38"/>
      <c r="C792" s="10"/>
      <c r="D792" s="10"/>
      <c r="E792" s="10"/>
      <c r="F792" s="10"/>
      <c r="G792" s="10"/>
      <c r="H792" s="10"/>
      <c r="I792" s="10"/>
      <c r="J792" s="10"/>
    </row>
    <row r="793" spans="1:10" x14ac:dyDescent="0.2">
      <c r="A793" s="9"/>
      <c r="B793" s="38"/>
      <c r="C793" s="10"/>
      <c r="D793" s="10"/>
      <c r="E793" s="10"/>
      <c r="F793" s="10"/>
      <c r="G793" s="10"/>
      <c r="H793" s="10"/>
      <c r="I793" s="10"/>
      <c r="J793" s="10"/>
    </row>
    <row r="794" spans="1:10" x14ac:dyDescent="0.2">
      <c r="A794" s="9"/>
      <c r="B794" s="38"/>
      <c r="C794" s="10"/>
      <c r="D794" s="10"/>
      <c r="E794" s="10"/>
      <c r="F794" s="10"/>
      <c r="G794" s="10"/>
      <c r="H794" s="10"/>
      <c r="I794" s="10"/>
      <c r="J794" s="10"/>
    </row>
    <row r="795" spans="1:10" x14ac:dyDescent="0.2">
      <c r="A795" s="9"/>
      <c r="B795" s="38"/>
      <c r="C795" s="10"/>
      <c r="D795" s="10"/>
      <c r="E795" s="10"/>
      <c r="F795" s="10"/>
      <c r="G795" s="10"/>
      <c r="H795" s="10"/>
      <c r="I795" s="10"/>
      <c r="J795" s="10"/>
    </row>
    <row r="796" spans="1:10" x14ac:dyDescent="0.2">
      <c r="A796" s="9"/>
      <c r="B796" s="38"/>
      <c r="C796" s="10"/>
      <c r="D796" s="10"/>
      <c r="E796" s="10"/>
      <c r="F796" s="10"/>
      <c r="G796" s="10"/>
      <c r="H796" s="10"/>
      <c r="I796" s="10"/>
      <c r="J796" s="10"/>
    </row>
    <row r="797" spans="1:10" x14ac:dyDescent="0.2">
      <c r="A797" s="9"/>
      <c r="B797" s="38"/>
      <c r="C797" s="10"/>
      <c r="D797" s="10"/>
      <c r="E797" s="10"/>
      <c r="F797" s="10"/>
      <c r="G797" s="10"/>
      <c r="H797" s="10"/>
      <c r="I797" s="10"/>
      <c r="J797" s="10"/>
    </row>
    <row r="798" spans="1:10" x14ac:dyDescent="0.2">
      <c r="A798" s="9"/>
      <c r="B798" s="38"/>
      <c r="C798" s="10"/>
      <c r="D798" s="10"/>
      <c r="E798" s="10"/>
      <c r="F798" s="10"/>
      <c r="G798" s="10"/>
      <c r="H798" s="10"/>
      <c r="I798" s="10"/>
      <c r="J798" s="10"/>
    </row>
    <row r="799" spans="1:10" x14ac:dyDescent="0.2">
      <c r="A799" s="9"/>
      <c r="B799" s="38"/>
      <c r="C799" s="10"/>
      <c r="D799" s="10"/>
      <c r="E799" s="10"/>
      <c r="F799" s="10"/>
      <c r="G799" s="10"/>
      <c r="H799" s="10"/>
      <c r="I799" s="10"/>
      <c r="J799" s="10"/>
    </row>
    <row r="800" spans="1:10" x14ac:dyDescent="0.2">
      <c r="A800" s="9"/>
      <c r="B800" s="38"/>
      <c r="C800" s="10"/>
      <c r="D800" s="10"/>
      <c r="E800" s="10"/>
      <c r="F800" s="10"/>
      <c r="G800" s="10"/>
      <c r="H800" s="10"/>
      <c r="I800" s="10"/>
      <c r="J800" s="10"/>
    </row>
    <row r="801" spans="1:10" x14ac:dyDescent="0.2">
      <c r="A801" s="9"/>
      <c r="B801" s="38"/>
      <c r="C801" s="10"/>
      <c r="D801" s="10"/>
      <c r="E801" s="10"/>
      <c r="F801" s="10"/>
      <c r="G801" s="10"/>
      <c r="H801" s="10"/>
      <c r="I801" s="10"/>
      <c r="J801" s="10"/>
    </row>
    <row r="802" spans="1:10" x14ac:dyDescent="0.2">
      <c r="A802" s="9"/>
      <c r="B802" s="38"/>
      <c r="C802" s="10"/>
      <c r="D802" s="10"/>
      <c r="E802" s="10"/>
      <c r="F802" s="10"/>
      <c r="G802" s="10"/>
      <c r="H802" s="10"/>
      <c r="I802" s="10"/>
      <c r="J802" s="10"/>
    </row>
    <row r="803" spans="1:10" x14ac:dyDescent="0.2">
      <c r="A803" s="9"/>
      <c r="B803" s="38"/>
      <c r="C803" s="10"/>
      <c r="D803" s="10"/>
      <c r="E803" s="10"/>
      <c r="F803" s="10"/>
      <c r="G803" s="10"/>
      <c r="H803" s="10"/>
      <c r="I803" s="10"/>
      <c r="J803" s="10"/>
    </row>
    <row r="804" spans="1:10" x14ac:dyDescent="0.2">
      <c r="A804" s="9"/>
      <c r="B804" s="38"/>
      <c r="C804" s="10"/>
      <c r="D804" s="10"/>
      <c r="E804" s="10"/>
      <c r="F804" s="10"/>
      <c r="G804" s="10"/>
      <c r="H804" s="10"/>
      <c r="I804" s="10"/>
      <c r="J804" s="10"/>
    </row>
    <row r="805" spans="1:10" x14ac:dyDescent="0.2">
      <c r="A805" s="9"/>
      <c r="B805" s="38"/>
      <c r="C805" s="10"/>
      <c r="D805" s="10"/>
      <c r="E805" s="10"/>
      <c r="F805" s="10"/>
      <c r="G805" s="10"/>
      <c r="H805" s="10"/>
      <c r="I805" s="10"/>
      <c r="J805" s="10"/>
    </row>
    <row r="806" spans="1:10" x14ac:dyDescent="0.2">
      <c r="A806" s="9"/>
      <c r="B806" s="38"/>
      <c r="C806" s="10"/>
      <c r="D806" s="10"/>
      <c r="E806" s="10"/>
      <c r="F806" s="10"/>
      <c r="G806" s="10"/>
      <c r="H806" s="10"/>
      <c r="I806" s="10"/>
      <c r="J806" s="10"/>
    </row>
    <row r="807" spans="1:10" x14ac:dyDescent="0.2">
      <c r="A807" s="9"/>
      <c r="B807" s="38"/>
      <c r="C807" s="10"/>
      <c r="D807" s="10"/>
      <c r="E807" s="10"/>
      <c r="F807" s="10"/>
      <c r="G807" s="10"/>
      <c r="H807" s="10"/>
      <c r="I807" s="10"/>
      <c r="J807" s="10"/>
    </row>
    <row r="808" spans="1:10" x14ac:dyDescent="0.2">
      <c r="A808" s="9"/>
      <c r="B808" s="38"/>
      <c r="C808" s="10"/>
      <c r="D808" s="10"/>
      <c r="E808" s="10"/>
      <c r="F808" s="10"/>
      <c r="G808" s="10"/>
      <c r="H808" s="10"/>
      <c r="I808" s="10"/>
      <c r="J808" s="10"/>
    </row>
    <row r="809" spans="1:10" x14ac:dyDescent="0.2">
      <c r="A809" s="9"/>
      <c r="B809" s="38"/>
      <c r="C809" s="10"/>
      <c r="D809" s="10"/>
      <c r="E809" s="10"/>
      <c r="F809" s="10"/>
      <c r="G809" s="10"/>
      <c r="H809" s="10"/>
      <c r="I809" s="10"/>
      <c r="J809" s="10"/>
    </row>
    <row r="810" spans="1:10" x14ac:dyDescent="0.2">
      <c r="A810" s="9"/>
      <c r="B810" s="38"/>
      <c r="C810" s="10"/>
      <c r="D810" s="10"/>
      <c r="E810" s="10"/>
      <c r="F810" s="10"/>
      <c r="G810" s="10"/>
      <c r="H810" s="10"/>
      <c r="I810" s="10"/>
      <c r="J810" s="10"/>
    </row>
    <row r="811" spans="1:10" x14ac:dyDescent="0.2">
      <c r="A811" s="9"/>
      <c r="B811" s="38"/>
      <c r="C811" s="10"/>
      <c r="D811" s="10"/>
      <c r="E811" s="10"/>
      <c r="F811" s="10"/>
      <c r="G811" s="10"/>
      <c r="H811" s="10"/>
      <c r="I811" s="10"/>
      <c r="J811" s="10"/>
    </row>
    <row r="812" spans="1:10" x14ac:dyDescent="0.2">
      <c r="A812" s="9"/>
      <c r="B812" s="38"/>
      <c r="C812" s="10"/>
      <c r="D812" s="10"/>
      <c r="E812" s="10"/>
      <c r="F812" s="10"/>
      <c r="G812" s="10"/>
      <c r="H812" s="10"/>
      <c r="I812" s="10"/>
      <c r="J812" s="10"/>
    </row>
    <row r="813" spans="1:10" x14ac:dyDescent="0.2">
      <c r="A813" s="9"/>
      <c r="B813" s="38"/>
      <c r="C813" s="10"/>
      <c r="D813" s="10"/>
      <c r="E813" s="10"/>
      <c r="F813" s="10"/>
      <c r="G813" s="10"/>
      <c r="H813" s="10"/>
      <c r="I813" s="10"/>
      <c r="J813" s="10"/>
    </row>
    <row r="814" spans="1:10" x14ac:dyDescent="0.2">
      <c r="A814" s="9"/>
      <c r="B814" s="38"/>
      <c r="C814" s="10"/>
      <c r="D814" s="10"/>
      <c r="E814" s="10"/>
      <c r="F814" s="10"/>
      <c r="G814" s="10"/>
      <c r="H814" s="10"/>
      <c r="I814" s="10"/>
      <c r="J814" s="10"/>
    </row>
    <row r="815" spans="1:10" x14ac:dyDescent="0.2">
      <c r="A815" s="9"/>
      <c r="B815" s="38"/>
      <c r="C815" s="10"/>
      <c r="D815" s="10"/>
      <c r="E815" s="10"/>
      <c r="F815" s="10"/>
      <c r="G815" s="10"/>
      <c r="H815" s="10"/>
      <c r="I815" s="10"/>
      <c r="J815" s="10"/>
    </row>
    <row r="816" spans="1:10" x14ac:dyDescent="0.2">
      <c r="A816" s="9"/>
      <c r="B816" s="38"/>
      <c r="C816" s="10"/>
      <c r="D816" s="10"/>
      <c r="E816" s="10"/>
      <c r="F816" s="10"/>
      <c r="G816" s="10"/>
      <c r="H816" s="10"/>
      <c r="I816" s="10"/>
      <c r="J816" s="10"/>
    </row>
    <row r="817" spans="1:10" x14ac:dyDescent="0.2">
      <c r="A817" s="9"/>
      <c r="B817" s="38"/>
      <c r="C817" s="10"/>
      <c r="D817" s="10"/>
      <c r="E817" s="10"/>
      <c r="F817" s="10"/>
      <c r="G817" s="10"/>
      <c r="H817" s="10"/>
      <c r="I817" s="10"/>
      <c r="J817" s="10"/>
    </row>
    <row r="818" spans="1:10" x14ac:dyDescent="0.2">
      <c r="A818" s="9"/>
      <c r="B818" s="38"/>
      <c r="C818" s="10"/>
      <c r="D818" s="10"/>
      <c r="E818" s="10"/>
      <c r="F818" s="10"/>
      <c r="G818" s="10"/>
      <c r="H818" s="10"/>
      <c r="I818" s="10"/>
      <c r="J818" s="10"/>
    </row>
    <row r="819" spans="1:10" x14ac:dyDescent="0.2">
      <c r="A819" s="9"/>
      <c r="B819" s="38"/>
      <c r="C819" s="10"/>
      <c r="D819" s="10"/>
      <c r="E819" s="10"/>
      <c r="F819" s="10"/>
      <c r="G819" s="10"/>
      <c r="H819" s="10"/>
      <c r="I819" s="10"/>
      <c r="J819" s="10"/>
    </row>
    <row r="820" spans="1:10" x14ac:dyDescent="0.2">
      <c r="A820" s="9"/>
      <c r="B820" s="38"/>
      <c r="C820" s="10"/>
      <c r="D820" s="10"/>
      <c r="E820" s="10"/>
      <c r="F820" s="10"/>
      <c r="G820" s="10"/>
      <c r="H820" s="10"/>
      <c r="I820" s="10"/>
      <c r="J820" s="10"/>
    </row>
    <row r="821" spans="1:10" x14ac:dyDescent="0.2">
      <c r="A821" s="9"/>
      <c r="B821" s="38"/>
      <c r="C821" s="10"/>
      <c r="D821" s="10"/>
      <c r="E821" s="10"/>
      <c r="F821" s="10"/>
      <c r="G821" s="10"/>
      <c r="H821" s="10"/>
      <c r="I821" s="10"/>
      <c r="J821" s="10"/>
    </row>
    <row r="822" spans="1:10" x14ac:dyDescent="0.2">
      <c r="A822" s="9"/>
      <c r="B822" s="38"/>
      <c r="C822" s="10"/>
      <c r="D822" s="10"/>
      <c r="E822" s="10"/>
      <c r="F822" s="10"/>
      <c r="G822" s="10"/>
      <c r="H822" s="10"/>
      <c r="I822" s="10"/>
      <c r="J822" s="10"/>
    </row>
    <row r="823" spans="1:10" x14ac:dyDescent="0.2">
      <c r="A823" s="9"/>
      <c r="B823" s="38"/>
      <c r="C823" s="10"/>
      <c r="D823" s="10"/>
      <c r="E823" s="10"/>
      <c r="F823" s="10"/>
      <c r="G823" s="10"/>
      <c r="H823" s="10"/>
      <c r="I823" s="10"/>
      <c r="J823" s="10"/>
    </row>
    <row r="824" spans="1:10" x14ac:dyDescent="0.2">
      <c r="A824" s="9"/>
      <c r="B824" s="38"/>
      <c r="C824" s="10"/>
      <c r="D824" s="10"/>
      <c r="E824" s="10"/>
      <c r="F824" s="10"/>
      <c r="G824" s="10"/>
      <c r="H824" s="10"/>
      <c r="I824" s="10"/>
      <c r="J824" s="10"/>
    </row>
    <row r="825" spans="1:10" x14ac:dyDescent="0.2">
      <c r="A825" s="9"/>
      <c r="B825" s="38"/>
      <c r="C825" s="10"/>
      <c r="D825" s="10"/>
      <c r="E825" s="10"/>
      <c r="F825" s="10"/>
      <c r="G825" s="10"/>
      <c r="H825" s="10"/>
      <c r="I825" s="10"/>
      <c r="J825" s="10"/>
    </row>
    <row r="826" spans="1:10" x14ac:dyDescent="0.2">
      <c r="A826" s="9"/>
      <c r="B826" s="38"/>
      <c r="C826" s="10"/>
      <c r="D826" s="10"/>
      <c r="E826" s="10"/>
      <c r="F826" s="10"/>
      <c r="G826" s="10"/>
      <c r="H826" s="10"/>
      <c r="I826" s="10"/>
      <c r="J826" s="10"/>
    </row>
    <row r="827" spans="1:10" x14ac:dyDescent="0.2">
      <c r="A827" s="9"/>
      <c r="B827" s="38"/>
      <c r="C827" s="10"/>
      <c r="D827" s="10"/>
      <c r="E827" s="10"/>
      <c r="F827" s="10"/>
      <c r="G827" s="10"/>
      <c r="H827" s="10"/>
      <c r="I827" s="10"/>
      <c r="J827" s="10"/>
    </row>
    <row r="828" spans="1:10" x14ac:dyDescent="0.2">
      <c r="A828" s="9"/>
      <c r="B828" s="38"/>
      <c r="C828" s="10"/>
      <c r="D828" s="10"/>
      <c r="E828" s="10"/>
      <c r="F828" s="10"/>
      <c r="G828" s="10"/>
      <c r="H828" s="10"/>
      <c r="I828" s="10"/>
      <c r="J828" s="10"/>
    </row>
    <row r="829" spans="1:10" x14ac:dyDescent="0.2">
      <c r="A829" s="9"/>
      <c r="B829" s="38"/>
      <c r="C829" s="10"/>
      <c r="D829" s="10"/>
      <c r="E829" s="10"/>
      <c r="F829" s="10"/>
      <c r="G829" s="10"/>
      <c r="H829" s="10"/>
      <c r="I829" s="10"/>
      <c r="J829" s="10"/>
    </row>
    <row r="830" spans="1:10" x14ac:dyDescent="0.2">
      <c r="A830" s="9"/>
      <c r="B830" s="38"/>
      <c r="C830" s="10"/>
      <c r="D830" s="10"/>
      <c r="E830" s="10"/>
      <c r="F830" s="10"/>
      <c r="G830" s="10"/>
      <c r="H830" s="10"/>
      <c r="I830" s="10"/>
      <c r="J830" s="10"/>
    </row>
    <row r="831" spans="1:10" x14ac:dyDescent="0.2">
      <c r="A831" s="9"/>
      <c r="B831" s="38"/>
      <c r="C831" s="10"/>
      <c r="D831" s="10"/>
      <c r="E831" s="10"/>
      <c r="F831" s="10"/>
      <c r="G831" s="10"/>
      <c r="H831" s="10"/>
      <c r="I831" s="10"/>
      <c r="J831" s="10"/>
    </row>
    <row r="832" spans="1:10" x14ac:dyDescent="0.2">
      <c r="A832" s="9"/>
      <c r="B832" s="38"/>
      <c r="C832" s="10"/>
      <c r="D832" s="10"/>
      <c r="E832" s="10"/>
      <c r="F832" s="10"/>
      <c r="G832" s="10"/>
      <c r="H832" s="10"/>
      <c r="I832" s="10"/>
      <c r="J832" s="10"/>
    </row>
    <row r="833" spans="1:10" x14ac:dyDescent="0.2">
      <c r="A833" s="9"/>
      <c r="B833" s="38"/>
      <c r="C833" s="10"/>
      <c r="D833" s="10"/>
      <c r="E833" s="10"/>
      <c r="F833" s="10"/>
      <c r="G833" s="10"/>
      <c r="H833" s="10"/>
      <c r="I833" s="10"/>
      <c r="J833" s="10"/>
    </row>
    <row r="834" spans="1:10" x14ac:dyDescent="0.2">
      <c r="A834" s="9"/>
      <c r="B834" s="38"/>
      <c r="C834" s="10"/>
      <c r="D834" s="10"/>
      <c r="E834" s="10"/>
      <c r="F834" s="10"/>
      <c r="G834" s="10"/>
      <c r="H834" s="10"/>
      <c r="I834" s="10"/>
      <c r="J834" s="10"/>
    </row>
    <row r="835" spans="1:10" x14ac:dyDescent="0.2">
      <c r="A835" s="9"/>
      <c r="B835" s="38"/>
      <c r="C835" s="10"/>
      <c r="D835" s="10"/>
      <c r="E835" s="10"/>
      <c r="F835" s="10"/>
      <c r="G835" s="10"/>
      <c r="H835" s="10"/>
      <c r="I835" s="10"/>
      <c r="J835" s="10"/>
    </row>
    <row r="836" spans="1:10" x14ac:dyDescent="0.2">
      <c r="A836" s="9"/>
      <c r="B836" s="38"/>
      <c r="C836" s="10"/>
      <c r="D836" s="10"/>
      <c r="E836" s="10"/>
      <c r="F836" s="10"/>
      <c r="G836" s="10"/>
      <c r="H836" s="10"/>
      <c r="I836" s="10"/>
      <c r="J836" s="10"/>
    </row>
    <row r="837" spans="1:10" x14ac:dyDescent="0.2">
      <c r="A837" s="9"/>
      <c r="B837" s="38"/>
      <c r="C837" s="10"/>
      <c r="D837" s="10"/>
      <c r="E837" s="10"/>
      <c r="F837" s="10"/>
      <c r="G837" s="10"/>
      <c r="H837" s="10"/>
      <c r="I837" s="10"/>
      <c r="J837" s="10"/>
    </row>
    <row r="838" spans="1:10" x14ac:dyDescent="0.2">
      <c r="A838" s="9"/>
      <c r="B838" s="38"/>
      <c r="C838" s="10"/>
      <c r="D838" s="10"/>
      <c r="E838" s="10"/>
      <c r="F838" s="10"/>
      <c r="G838" s="10"/>
      <c r="H838" s="10"/>
      <c r="I838" s="10"/>
      <c r="J838" s="10"/>
    </row>
    <row r="839" spans="1:10" x14ac:dyDescent="0.2">
      <c r="A839" s="9"/>
      <c r="B839" s="38"/>
      <c r="C839" s="10"/>
      <c r="D839" s="10"/>
      <c r="E839" s="10"/>
      <c r="F839" s="10"/>
      <c r="G839" s="10"/>
      <c r="H839" s="10"/>
      <c r="I839" s="10"/>
      <c r="J839" s="10"/>
    </row>
    <row r="840" spans="1:10" x14ac:dyDescent="0.2">
      <c r="A840" s="9"/>
      <c r="B840" s="38"/>
      <c r="C840" s="10"/>
      <c r="D840" s="10"/>
      <c r="E840" s="10"/>
      <c r="F840" s="10"/>
      <c r="G840" s="10"/>
      <c r="H840" s="10"/>
      <c r="I840" s="10"/>
      <c r="J840" s="10"/>
    </row>
    <row r="841" spans="1:10" x14ac:dyDescent="0.2">
      <c r="A841" s="9"/>
      <c r="B841" s="38"/>
      <c r="C841" s="10"/>
      <c r="D841" s="10"/>
      <c r="E841" s="10"/>
      <c r="F841" s="10"/>
      <c r="G841" s="10"/>
      <c r="H841" s="10"/>
      <c r="I841" s="10"/>
      <c r="J841" s="10"/>
    </row>
    <row r="842" spans="1:10" x14ac:dyDescent="0.2">
      <c r="A842" s="9"/>
      <c r="B842" s="38"/>
      <c r="C842" s="10"/>
      <c r="D842" s="10"/>
      <c r="E842" s="10"/>
      <c r="F842" s="10"/>
      <c r="G842" s="10"/>
      <c r="H842" s="10"/>
      <c r="I842" s="10"/>
      <c r="J842" s="10"/>
    </row>
    <row r="843" spans="1:10" x14ac:dyDescent="0.2">
      <c r="A843" s="9"/>
      <c r="B843" s="38"/>
      <c r="C843" s="10"/>
      <c r="D843" s="10"/>
      <c r="E843" s="10"/>
      <c r="F843" s="10"/>
      <c r="G843" s="10"/>
      <c r="H843" s="10"/>
      <c r="I843" s="10"/>
      <c r="J843" s="10"/>
    </row>
    <row r="844" spans="1:10" x14ac:dyDescent="0.2">
      <c r="A844" s="9"/>
      <c r="B844" s="38"/>
      <c r="C844" s="10"/>
      <c r="D844" s="10"/>
      <c r="E844" s="10"/>
      <c r="F844" s="10"/>
      <c r="G844" s="10"/>
      <c r="H844" s="10"/>
      <c r="I844" s="10"/>
      <c r="J844" s="10"/>
    </row>
    <row r="845" spans="1:10" x14ac:dyDescent="0.2">
      <c r="A845" s="9"/>
      <c r="B845" s="38"/>
      <c r="C845" s="10"/>
      <c r="D845" s="10"/>
      <c r="E845" s="10"/>
      <c r="F845" s="10"/>
      <c r="G845" s="10"/>
      <c r="H845" s="10"/>
      <c r="I845" s="10"/>
      <c r="J845" s="10"/>
    </row>
    <row r="846" spans="1:10" x14ac:dyDescent="0.2">
      <c r="A846" s="9"/>
      <c r="B846" s="38"/>
      <c r="C846" s="10"/>
      <c r="D846" s="10"/>
      <c r="E846" s="10"/>
      <c r="F846" s="10"/>
      <c r="G846" s="10"/>
      <c r="H846" s="10"/>
      <c r="I846" s="10"/>
      <c r="J846" s="10"/>
    </row>
    <row r="847" spans="1:10" x14ac:dyDescent="0.2">
      <c r="A847" s="9"/>
      <c r="B847" s="38"/>
      <c r="C847" s="10"/>
      <c r="D847" s="10"/>
      <c r="E847" s="10"/>
      <c r="F847" s="10"/>
      <c r="G847" s="10"/>
      <c r="H847" s="10"/>
      <c r="I847" s="10"/>
      <c r="J847" s="10"/>
    </row>
    <row r="848" spans="1:10" x14ac:dyDescent="0.2">
      <c r="A848" s="9"/>
      <c r="B848" s="38"/>
      <c r="C848" s="10"/>
      <c r="D848" s="10"/>
      <c r="E848" s="10"/>
      <c r="F848" s="10"/>
      <c r="G848" s="10"/>
      <c r="H848" s="10"/>
      <c r="I848" s="10"/>
      <c r="J848" s="10"/>
    </row>
    <row r="849" spans="1:10" x14ac:dyDescent="0.2">
      <c r="A849" s="9"/>
      <c r="B849" s="38"/>
      <c r="C849" s="10"/>
      <c r="D849" s="10"/>
      <c r="E849" s="10"/>
      <c r="F849" s="10"/>
      <c r="G849" s="10"/>
      <c r="H849" s="10"/>
      <c r="I849" s="10"/>
      <c r="J849" s="10"/>
    </row>
    <row r="850" spans="1:10" x14ac:dyDescent="0.2">
      <c r="A850" s="9"/>
      <c r="B850" s="38"/>
      <c r="C850" s="10"/>
      <c r="D850" s="10"/>
      <c r="E850" s="10"/>
      <c r="F850" s="10"/>
      <c r="G850" s="10"/>
      <c r="H850" s="10"/>
      <c r="I850" s="10"/>
      <c r="J850" s="10"/>
    </row>
    <row r="851" spans="1:10" x14ac:dyDescent="0.2">
      <c r="A851" s="9"/>
      <c r="B851" s="38"/>
      <c r="C851" s="10"/>
      <c r="D851" s="10"/>
      <c r="E851" s="10"/>
      <c r="F851" s="10"/>
      <c r="G851" s="10"/>
      <c r="H851" s="10"/>
      <c r="I851" s="10"/>
      <c r="J851" s="10"/>
    </row>
    <row r="852" spans="1:10" x14ac:dyDescent="0.2">
      <c r="A852" s="9"/>
      <c r="B852" s="38"/>
      <c r="C852" s="10"/>
      <c r="D852" s="10"/>
      <c r="E852" s="10"/>
      <c r="F852" s="10"/>
      <c r="G852" s="10"/>
      <c r="H852" s="10"/>
      <c r="I852" s="10"/>
      <c r="J852" s="10"/>
    </row>
    <row r="853" spans="1:10" x14ac:dyDescent="0.2">
      <c r="A853" s="11"/>
      <c r="B853" s="38"/>
      <c r="C853" s="12"/>
      <c r="D853" s="12"/>
      <c r="E853" s="12"/>
      <c r="F853" s="12"/>
      <c r="G853" s="12"/>
      <c r="H853" s="12"/>
      <c r="I853" s="12"/>
      <c r="J853" s="12"/>
    </row>
    <row r="854" spans="1:10" x14ac:dyDescent="0.2">
      <c r="A854" s="11"/>
      <c r="B854" s="38"/>
      <c r="C854" s="12"/>
      <c r="D854" s="12"/>
      <c r="E854" s="12"/>
      <c r="F854" s="12"/>
      <c r="G854" s="12"/>
      <c r="H854" s="12"/>
      <c r="I854" s="12"/>
      <c r="J854" s="12"/>
    </row>
    <row r="855" spans="1:10" x14ac:dyDescent="0.2">
      <c r="A855" s="11"/>
      <c r="B855" s="38"/>
      <c r="C855" s="12"/>
      <c r="D855" s="12"/>
      <c r="E855" s="12"/>
      <c r="F855" s="12"/>
      <c r="G855" s="12"/>
      <c r="H855" s="12"/>
      <c r="I855" s="12"/>
      <c r="J855" s="12"/>
    </row>
    <row r="856" spans="1:10" x14ac:dyDescent="0.2">
      <c r="A856" s="11"/>
      <c r="B856" s="38"/>
      <c r="C856" s="12"/>
      <c r="D856" s="12"/>
      <c r="E856" s="12"/>
      <c r="F856" s="12"/>
      <c r="G856" s="12"/>
      <c r="H856" s="12"/>
      <c r="I856" s="12"/>
      <c r="J856" s="12"/>
    </row>
    <row r="857" spans="1:10" x14ac:dyDescent="0.2">
      <c r="A857" s="11"/>
      <c r="B857" s="38"/>
      <c r="C857" s="12"/>
      <c r="D857" s="12"/>
      <c r="E857" s="12"/>
      <c r="F857" s="12"/>
      <c r="G857" s="12"/>
      <c r="H857" s="12"/>
      <c r="I857" s="12"/>
      <c r="J857" s="12"/>
    </row>
    <row r="858" spans="1:10" x14ac:dyDescent="0.2">
      <c r="A858" s="11"/>
      <c r="B858" s="38"/>
      <c r="C858" s="12"/>
      <c r="D858" s="12"/>
      <c r="E858" s="12"/>
      <c r="F858" s="12"/>
      <c r="G858" s="12"/>
      <c r="H858" s="12"/>
      <c r="I858" s="12"/>
      <c r="J858" s="12"/>
    </row>
    <row r="859" spans="1:10" x14ac:dyDescent="0.2">
      <c r="A859" s="11"/>
      <c r="B859" s="38"/>
      <c r="C859" s="12"/>
      <c r="D859" s="12"/>
      <c r="E859" s="12"/>
      <c r="F859" s="12"/>
      <c r="G859" s="12"/>
      <c r="H859" s="12"/>
      <c r="I859" s="12"/>
      <c r="J859" s="12"/>
    </row>
    <row r="860" spans="1:10" x14ac:dyDescent="0.2">
      <c r="A860" s="11"/>
      <c r="B860" s="38"/>
      <c r="C860" s="12"/>
      <c r="D860" s="12"/>
      <c r="E860" s="12"/>
      <c r="F860" s="12"/>
      <c r="G860" s="12"/>
      <c r="H860" s="12"/>
      <c r="I860" s="12"/>
      <c r="J860" s="12"/>
    </row>
    <row r="861" spans="1:10" x14ac:dyDescent="0.2">
      <c r="A861" s="11"/>
      <c r="B861" s="38"/>
      <c r="C861" s="12"/>
      <c r="D861" s="12"/>
      <c r="E861" s="12"/>
      <c r="F861" s="12"/>
      <c r="G861" s="12"/>
      <c r="H861" s="12"/>
      <c r="I861" s="12"/>
      <c r="J861" s="12"/>
    </row>
    <row r="862" spans="1:10" x14ac:dyDescent="0.2">
      <c r="A862" s="11"/>
      <c r="B862" s="38"/>
      <c r="C862" s="12"/>
      <c r="D862" s="12"/>
      <c r="E862" s="12"/>
      <c r="F862" s="12"/>
      <c r="G862" s="12"/>
      <c r="H862" s="12"/>
      <c r="I862" s="12"/>
      <c r="J862" s="12"/>
    </row>
    <row r="863" spans="1:10" x14ac:dyDescent="0.2">
      <c r="A863" s="11"/>
      <c r="B863" s="38"/>
      <c r="C863" s="12"/>
      <c r="D863" s="12"/>
      <c r="E863" s="12"/>
      <c r="F863" s="12"/>
      <c r="G863" s="12"/>
      <c r="H863" s="12"/>
      <c r="I863" s="12"/>
      <c r="J863" s="12"/>
    </row>
    <row r="864" spans="1:10" x14ac:dyDescent="0.2">
      <c r="A864" s="11"/>
      <c r="B864" s="38"/>
      <c r="C864" s="12"/>
      <c r="D864" s="12"/>
      <c r="E864" s="12"/>
      <c r="F864" s="12"/>
      <c r="G864" s="12"/>
      <c r="H864" s="12"/>
      <c r="I864" s="12"/>
      <c r="J864" s="12"/>
    </row>
    <row r="865" spans="1:10" x14ac:dyDescent="0.2">
      <c r="A865" s="11"/>
      <c r="B865" s="38"/>
      <c r="C865" s="12"/>
      <c r="D865" s="12"/>
      <c r="E865" s="12"/>
      <c r="F865" s="12"/>
      <c r="G865" s="12"/>
      <c r="H865" s="12"/>
      <c r="I865" s="12"/>
      <c r="J865" s="12"/>
    </row>
    <row r="866" spans="1:10" x14ac:dyDescent="0.2">
      <c r="A866" s="11"/>
      <c r="B866" s="38"/>
      <c r="C866" s="12"/>
      <c r="D866" s="12"/>
      <c r="E866" s="12"/>
      <c r="F866" s="12"/>
      <c r="G866" s="12"/>
      <c r="H866" s="12"/>
      <c r="I866" s="12"/>
      <c r="J866" s="12"/>
    </row>
    <row r="867" spans="1:10" x14ac:dyDescent="0.2">
      <c r="A867" s="11"/>
      <c r="B867" s="38"/>
      <c r="C867" s="12"/>
      <c r="D867" s="12"/>
      <c r="E867" s="12"/>
      <c r="F867" s="12"/>
      <c r="G867" s="12"/>
      <c r="H867" s="12"/>
      <c r="I867" s="12"/>
      <c r="J867" s="12"/>
    </row>
    <row r="868" spans="1:10" x14ac:dyDescent="0.2">
      <c r="A868" s="11"/>
      <c r="B868" s="38"/>
      <c r="C868" s="12"/>
      <c r="D868" s="12"/>
      <c r="E868" s="12"/>
      <c r="F868" s="12"/>
      <c r="G868" s="12"/>
      <c r="H868" s="12"/>
      <c r="I868" s="12"/>
      <c r="J868" s="12"/>
    </row>
    <row r="869" spans="1:10" x14ac:dyDescent="0.2">
      <c r="A869" s="11"/>
      <c r="B869" s="38"/>
      <c r="C869" s="12"/>
      <c r="D869" s="12"/>
      <c r="E869" s="12"/>
      <c r="F869" s="12"/>
      <c r="G869" s="12"/>
      <c r="H869" s="12"/>
      <c r="I869" s="12"/>
      <c r="J869" s="12"/>
    </row>
    <row r="870" spans="1:10" x14ac:dyDescent="0.2">
      <c r="A870" s="11"/>
      <c r="B870" s="38"/>
      <c r="C870" s="12"/>
      <c r="D870" s="12"/>
      <c r="E870" s="12"/>
      <c r="F870" s="12"/>
      <c r="G870" s="12"/>
      <c r="H870" s="12"/>
      <c r="I870" s="12"/>
      <c r="J870" s="12"/>
    </row>
    <row r="871" spans="1:10" x14ac:dyDescent="0.2">
      <c r="A871" s="11"/>
      <c r="B871" s="38"/>
      <c r="C871" s="12"/>
      <c r="D871" s="12"/>
      <c r="E871" s="12"/>
      <c r="F871" s="12"/>
      <c r="G871" s="12"/>
      <c r="H871" s="12"/>
      <c r="I871" s="12"/>
      <c r="J871" s="12"/>
    </row>
    <row r="872" spans="1:10" x14ac:dyDescent="0.2">
      <c r="A872" s="11"/>
      <c r="B872" s="38"/>
      <c r="C872" s="12"/>
      <c r="D872" s="12"/>
      <c r="E872" s="12"/>
      <c r="F872" s="12"/>
      <c r="G872" s="12"/>
      <c r="H872" s="12"/>
      <c r="I872" s="12"/>
      <c r="J872" s="12"/>
    </row>
    <row r="873" spans="1:10" x14ac:dyDescent="0.2">
      <c r="A873" s="11"/>
      <c r="B873" s="38"/>
      <c r="C873" s="12"/>
      <c r="D873" s="12"/>
      <c r="E873" s="12"/>
      <c r="F873" s="12"/>
      <c r="G873" s="12"/>
      <c r="H873" s="12"/>
      <c r="I873" s="12"/>
      <c r="J873" s="12"/>
    </row>
    <row r="874" spans="1:10" x14ac:dyDescent="0.2">
      <c r="A874" s="11"/>
      <c r="B874" s="38"/>
      <c r="C874" s="12"/>
      <c r="D874" s="12"/>
      <c r="E874" s="12"/>
      <c r="F874" s="12"/>
      <c r="G874" s="12"/>
      <c r="H874" s="12"/>
      <c r="I874" s="12"/>
      <c r="J874" s="12"/>
    </row>
    <row r="875" spans="1:10" x14ac:dyDescent="0.2">
      <c r="A875" s="11"/>
      <c r="B875" s="38"/>
      <c r="C875" s="12"/>
      <c r="D875" s="12"/>
      <c r="E875" s="12"/>
      <c r="F875" s="12"/>
      <c r="G875" s="12"/>
      <c r="H875" s="12"/>
      <c r="I875" s="12"/>
      <c r="J875" s="12"/>
    </row>
    <row r="876" spans="1:10" x14ac:dyDescent="0.2">
      <c r="A876" s="11"/>
      <c r="B876" s="38"/>
      <c r="C876" s="12"/>
      <c r="D876" s="12"/>
      <c r="E876" s="12"/>
      <c r="F876" s="12"/>
      <c r="G876" s="12"/>
      <c r="H876" s="12"/>
      <c r="I876" s="12"/>
      <c r="J876" s="12"/>
    </row>
    <row r="877" spans="1:10" x14ac:dyDescent="0.2">
      <c r="A877" s="11"/>
      <c r="B877" s="38"/>
      <c r="C877" s="12"/>
      <c r="D877" s="12"/>
      <c r="E877" s="12"/>
      <c r="F877" s="12"/>
      <c r="G877" s="12"/>
      <c r="H877" s="12"/>
      <c r="I877" s="12"/>
      <c r="J877" s="12"/>
    </row>
    <row r="878" spans="1:10" x14ac:dyDescent="0.2">
      <c r="A878" s="11"/>
      <c r="B878" s="38"/>
      <c r="C878" s="12"/>
      <c r="D878" s="12"/>
      <c r="E878" s="12"/>
      <c r="F878" s="12"/>
      <c r="G878" s="12"/>
      <c r="H878" s="12"/>
      <c r="I878" s="12"/>
      <c r="J878" s="12"/>
    </row>
    <row r="879" spans="1:10" x14ac:dyDescent="0.2">
      <c r="A879" s="11"/>
      <c r="B879" s="38"/>
      <c r="C879" s="12"/>
      <c r="D879" s="12"/>
      <c r="E879" s="12"/>
      <c r="F879" s="12"/>
      <c r="G879" s="12"/>
      <c r="H879" s="12"/>
      <c r="I879" s="12"/>
      <c r="J879" s="12"/>
    </row>
    <row r="880" spans="1:10" x14ac:dyDescent="0.2">
      <c r="A880" s="11"/>
      <c r="B880" s="38"/>
      <c r="C880" s="12"/>
      <c r="D880" s="12"/>
      <c r="E880" s="12"/>
      <c r="F880" s="12"/>
      <c r="G880" s="12"/>
      <c r="H880" s="12"/>
      <c r="I880" s="12"/>
      <c r="J880" s="12"/>
    </row>
    <row r="881" spans="1:10" x14ac:dyDescent="0.2">
      <c r="A881" s="11"/>
      <c r="B881" s="38"/>
      <c r="C881" s="12"/>
      <c r="D881" s="12"/>
      <c r="E881" s="12"/>
      <c r="F881" s="12"/>
      <c r="G881" s="12"/>
      <c r="H881" s="12"/>
      <c r="I881" s="12"/>
      <c r="J881" s="12"/>
    </row>
    <row r="882" spans="1:10" x14ac:dyDescent="0.2">
      <c r="A882" s="11"/>
      <c r="B882" s="38"/>
      <c r="C882" s="12"/>
      <c r="D882" s="12"/>
      <c r="E882" s="12"/>
      <c r="F882" s="12"/>
      <c r="G882" s="12"/>
      <c r="H882" s="12"/>
      <c r="I882" s="12"/>
      <c r="J882" s="12"/>
    </row>
    <row r="883" spans="1:10" x14ac:dyDescent="0.2">
      <c r="A883" s="11"/>
      <c r="B883" s="38"/>
      <c r="C883" s="12"/>
      <c r="D883" s="12"/>
      <c r="E883" s="12"/>
      <c r="F883" s="12"/>
      <c r="G883" s="12"/>
      <c r="H883" s="12"/>
      <c r="I883" s="12"/>
      <c r="J883" s="12"/>
    </row>
    <row r="884" spans="1:10" x14ac:dyDescent="0.2">
      <c r="A884" s="11"/>
      <c r="B884" s="38"/>
      <c r="C884" s="12"/>
      <c r="D884" s="12"/>
      <c r="E884" s="12"/>
      <c r="F884" s="12"/>
      <c r="G884" s="12"/>
      <c r="H884" s="12"/>
      <c r="I884" s="12"/>
      <c r="J884" s="12"/>
    </row>
    <row r="885" spans="1:10" x14ac:dyDescent="0.2">
      <c r="A885" s="11"/>
      <c r="B885" s="38"/>
      <c r="C885" s="12"/>
      <c r="D885" s="12"/>
      <c r="E885" s="12"/>
      <c r="F885" s="12"/>
      <c r="G885" s="12"/>
      <c r="H885" s="12"/>
      <c r="I885" s="12"/>
      <c r="J885" s="12"/>
    </row>
    <row r="886" spans="1:10" x14ac:dyDescent="0.2">
      <c r="A886" s="11"/>
      <c r="B886" s="38"/>
      <c r="C886" s="12"/>
      <c r="D886" s="12"/>
      <c r="E886" s="12"/>
      <c r="F886" s="12"/>
      <c r="G886" s="12"/>
      <c r="H886" s="12"/>
      <c r="I886" s="12"/>
      <c r="J886" s="12"/>
    </row>
    <row r="887" spans="1:10" x14ac:dyDescent="0.2">
      <c r="A887" s="11"/>
      <c r="B887" s="38"/>
      <c r="C887" s="12"/>
      <c r="D887" s="12"/>
      <c r="E887" s="12"/>
      <c r="F887" s="12"/>
      <c r="G887" s="12"/>
      <c r="H887" s="12"/>
      <c r="I887" s="12"/>
      <c r="J887" s="12"/>
    </row>
    <row r="888" spans="1:10" x14ac:dyDescent="0.2">
      <c r="A888" s="11"/>
      <c r="B888" s="38"/>
      <c r="C888" s="12"/>
      <c r="D888" s="12"/>
      <c r="E888" s="12"/>
      <c r="F888" s="12"/>
      <c r="G888" s="12"/>
      <c r="H888" s="12"/>
      <c r="I888" s="12"/>
      <c r="J888" s="12"/>
    </row>
    <row r="889" spans="1:10" x14ac:dyDescent="0.2">
      <c r="A889" s="11"/>
      <c r="B889" s="38"/>
      <c r="C889" s="12"/>
      <c r="D889" s="12"/>
      <c r="E889" s="12"/>
      <c r="F889" s="12"/>
      <c r="G889" s="12"/>
      <c r="H889" s="12"/>
      <c r="I889" s="12"/>
      <c r="J889" s="12"/>
    </row>
    <row r="890" spans="1:10" x14ac:dyDescent="0.2">
      <c r="A890" s="11"/>
      <c r="B890" s="38"/>
      <c r="C890" s="12"/>
      <c r="D890" s="12"/>
      <c r="E890" s="12"/>
      <c r="F890" s="12"/>
      <c r="G890" s="12"/>
      <c r="H890" s="12"/>
      <c r="I890" s="12"/>
      <c r="J890" s="12"/>
    </row>
    <row r="891" spans="1:10" x14ac:dyDescent="0.2">
      <c r="A891" s="11"/>
      <c r="B891" s="38"/>
      <c r="C891" s="12"/>
      <c r="D891" s="12"/>
      <c r="E891" s="12"/>
      <c r="F891" s="12"/>
      <c r="G891" s="12"/>
      <c r="H891" s="12"/>
      <c r="I891" s="12"/>
      <c r="J891" s="12"/>
    </row>
    <row r="892" spans="1:10" x14ac:dyDescent="0.2">
      <c r="A892" s="11"/>
      <c r="B892" s="38"/>
      <c r="C892" s="12"/>
      <c r="D892" s="12"/>
      <c r="E892" s="12"/>
      <c r="F892" s="12"/>
      <c r="G892" s="12"/>
      <c r="H892" s="12"/>
      <c r="I892" s="12"/>
      <c r="J892" s="12"/>
    </row>
    <row r="893" spans="1:10" x14ac:dyDescent="0.2">
      <c r="A893" s="11"/>
      <c r="B893" s="38"/>
      <c r="C893" s="12"/>
      <c r="D893" s="12"/>
      <c r="E893" s="12"/>
      <c r="F893" s="12"/>
      <c r="G893" s="12"/>
      <c r="H893" s="12"/>
      <c r="I893" s="12"/>
      <c r="J893" s="12"/>
    </row>
    <row r="894" spans="1:10" x14ac:dyDescent="0.2">
      <c r="A894" s="11"/>
      <c r="B894" s="38"/>
      <c r="C894" s="12"/>
      <c r="D894" s="12"/>
      <c r="E894" s="12"/>
      <c r="F894" s="12"/>
      <c r="G894" s="12"/>
      <c r="H894" s="12"/>
      <c r="I894" s="12"/>
      <c r="J894" s="12"/>
    </row>
    <row r="895" spans="1:10" x14ac:dyDescent="0.2">
      <c r="A895" s="11"/>
      <c r="B895" s="38"/>
      <c r="C895" s="12"/>
      <c r="D895" s="12"/>
      <c r="E895" s="12"/>
      <c r="F895" s="12"/>
      <c r="G895" s="12"/>
      <c r="H895" s="12"/>
      <c r="I895" s="12"/>
      <c r="J895" s="12"/>
    </row>
    <row r="896" spans="1:10" x14ac:dyDescent="0.2">
      <c r="A896" s="11"/>
      <c r="B896" s="38"/>
      <c r="C896" s="12"/>
      <c r="D896" s="12"/>
      <c r="E896" s="12"/>
      <c r="F896" s="12"/>
      <c r="G896" s="12"/>
      <c r="H896" s="12"/>
      <c r="I896" s="12"/>
      <c r="J896" s="12"/>
    </row>
    <row r="897" spans="1:10" x14ac:dyDescent="0.2">
      <c r="A897" s="11"/>
      <c r="B897" s="38"/>
      <c r="C897" s="12"/>
      <c r="D897" s="12"/>
      <c r="E897" s="12"/>
      <c r="F897" s="12"/>
      <c r="G897" s="12"/>
      <c r="H897" s="12"/>
      <c r="I897" s="12"/>
      <c r="J897" s="12"/>
    </row>
    <row r="898" spans="1:10" x14ac:dyDescent="0.2">
      <c r="A898" s="11"/>
      <c r="B898" s="38"/>
      <c r="C898" s="12"/>
      <c r="D898" s="12"/>
      <c r="E898" s="12"/>
      <c r="F898" s="12"/>
      <c r="G898" s="12"/>
      <c r="H898" s="12"/>
      <c r="I898" s="12"/>
      <c r="J898" s="12"/>
    </row>
    <row r="899" spans="1:10" x14ac:dyDescent="0.2">
      <c r="A899" s="11"/>
      <c r="B899" s="38"/>
      <c r="C899" s="12"/>
      <c r="D899" s="12"/>
      <c r="E899" s="12"/>
      <c r="F899" s="12"/>
      <c r="G899" s="12"/>
      <c r="H899" s="12"/>
      <c r="I899" s="12"/>
      <c r="J899" s="12"/>
    </row>
    <row r="900" spans="1:10" x14ac:dyDescent="0.2">
      <c r="A900" s="11"/>
      <c r="B900" s="38"/>
      <c r="C900" s="12"/>
      <c r="D900" s="12"/>
      <c r="E900" s="12"/>
      <c r="F900" s="12"/>
      <c r="G900" s="12"/>
      <c r="H900" s="12"/>
      <c r="I900" s="12"/>
      <c r="J900" s="12"/>
    </row>
    <row r="901" spans="1:10" x14ac:dyDescent="0.2">
      <c r="A901" s="11"/>
      <c r="B901" s="38"/>
      <c r="C901" s="12"/>
      <c r="D901" s="12"/>
      <c r="E901" s="12"/>
      <c r="F901" s="12"/>
      <c r="G901" s="12"/>
      <c r="H901" s="12"/>
      <c r="I901" s="12"/>
      <c r="J901" s="12"/>
    </row>
    <row r="902" spans="1:10" x14ac:dyDescent="0.2">
      <c r="A902" s="11"/>
      <c r="B902" s="38"/>
      <c r="C902" s="12"/>
      <c r="D902" s="12"/>
      <c r="E902" s="12"/>
      <c r="F902" s="12"/>
      <c r="G902" s="12"/>
      <c r="H902" s="12"/>
      <c r="I902" s="12"/>
      <c r="J902" s="12"/>
    </row>
    <row r="903" spans="1:10" x14ac:dyDescent="0.2">
      <c r="A903" s="11"/>
      <c r="B903" s="38"/>
      <c r="C903" s="12"/>
      <c r="D903" s="12"/>
      <c r="E903" s="12"/>
      <c r="F903" s="12"/>
      <c r="G903" s="12"/>
      <c r="H903" s="12"/>
      <c r="I903" s="12"/>
      <c r="J903" s="12"/>
    </row>
    <row r="904" spans="1:10" x14ac:dyDescent="0.2">
      <c r="A904" s="11"/>
      <c r="B904" s="38"/>
      <c r="C904" s="12"/>
      <c r="D904" s="12"/>
      <c r="E904" s="12"/>
      <c r="F904" s="12"/>
      <c r="G904" s="12"/>
      <c r="H904" s="12"/>
      <c r="I904" s="12"/>
      <c r="J904" s="12"/>
    </row>
    <row r="905" spans="1:10" x14ac:dyDescent="0.2">
      <c r="A905" s="11"/>
      <c r="B905" s="38"/>
      <c r="C905" s="12"/>
      <c r="D905" s="12"/>
      <c r="E905" s="12"/>
      <c r="F905" s="12"/>
      <c r="G905" s="12"/>
      <c r="H905" s="12"/>
      <c r="I905" s="12"/>
      <c r="J905" s="12"/>
    </row>
    <row r="906" spans="1:10" x14ac:dyDescent="0.2">
      <c r="A906" s="11"/>
      <c r="B906" s="38"/>
      <c r="C906" s="12"/>
      <c r="D906" s="12"/>
      <c r="E906" s="12"/>
      <c r="F906" s="12"/>
      <c r="G906" s="12"/>
      <c r="H906" s="12"/>
      <c r="I906" s="12"/>
      <c r="J906" s="12"/>
    </row>
    <row r="907" spans="1:10" x14ac:dyDescent="0.2">
      <c r="A907" s="11"/>
      <c r="B907" s="38"/>
      <c r="C907" s="12"/>
      <c r="D907" s="12"/>
      <c r="E907" s="12"/>
      <c r="F907" s="12"/>
      <c r="G907" s="12"/>
      <c r="H907" s="12"/>
      <c r="I907" s="12"/>
      <c r="J907" s="12"/>
    </row>
    <row r="908" spans="1:10" x14ac:dyDescent="0.2">
      <c r="A908" s="11"/>
      <c r="B908" s="38"/>
      <c r="C908" s="12"/>
      <c r="D908" s="12"/>
      <c r="E908" s="12"/>
      <c r="F908" s="12"/>
      <c r="G908" s="12"/>
      <c r="H908" s="12"/>
      <c r="I908" s="12"/>
      <c r="J908" s="12"/>
    </row>
    <row r="909" spans="1:10" x14ac:dyDescent="0.2">
      <c r="A909" s="11"/>
      <c r="B909" s="38"/>
      <c r="C909" s="12"/>
      <c r="D909" s="12"/>
      <c r="E909" s="12"/>
      <c r="F909" s="12"/>
      <c r="G909" s="12"/>
      <c r="H909" s="12"/>
      <c r="I909" s="12"/>
      <c r="J909" s="12"/>
    </row>
    <row r="910" spans="1:10" x14ac:dyDescent="0.2">
      <c r="A910" s="11"/>
      <c r="B910" s="38"/>
      <c r="C910" s="12"/>
      <c r="D910" s="12"/>
      <c r="E910" s="12"/>
      <c r="F910" s="12"/>
      <c r="G910" s="12"/>
      <c r="H910" s="12"/>
      <c r="I910" s="12"/>
      <c r="J910" s="12"/>
    </row>
    <row r="911" spans="1:10" x14ac:dyDescent="0.2">
      <c r="A911" s="11"/>
      <c r="B911" s="38"/>
      <c r="C911" s="12"/>
      <c r="D911" s="12"/>
      <c r="E911" s="12"/>
      <c r="F911" s="12"/>
      <c r="G911" s="12"/>
      <c r="H911" s="12"/>
      <c r="I911" s="12"/>
      <c r="J911" s="12"/>
    </row>
    <row r="912" spans="1:10" x14ac:dyDescent="0.2">
      <c r="A912" s="11"/>
      <c r="B912" s="38"/>
      <c r="C912" s="12"/>
      <c r="D912" s="12"/>
      <c r="E912" s="12"/>
      <c r="F912" s="12"/>
      <c r="G912" s="12"/>
      <c r="H912" s="12"/>
      <c r="I912" s="12"/>
      <c r="J912" s="12"/>
    </row>
    <row r="913" spans="1:10" x14ac:dyDescent="0.2">
      <c r="A913" s="11"/>
      <c r="B913" s="38"/>
      <c r="C913" s="12"/>
      <c r="D913" s="12"/>
      <c r="E913" s="12"/>
      <c r="F913" s="12"/>
      <c r="G913" s="12"/>
      <c r="H913" s="12"/>
      <c r="I913" s="12"/>
      <c r="J913" s="12"/>
    </row>
    <row r="914" spans="1:10" x14ac:dyDescent="0.2">
      <c r="A914" s="11"/>
      <c r="B914" s="38"/>
      <c r="C914" s="12"/>
      <c r="D914" s="12"/>
      <c r="E914" s="12"/>
      <c r="F914" s="12"/>
      <c r="G914" s="12"/>
      <c r="H914" s="12"/>
      <c r="I914" s="12"/>
      <c r="J914" s="12"/>
    </row>
    <row r="915" spans="1:10" x14ac:dyDescent="0.2">
      <c r="A915" s="11"/>
      <c r="B915" s="38"/>
      <c r="C915" s="12"/>
      <c r="D915" s="12"/>
      <c r="E915" s="12"/>
      <c r="F915" s="12"/>
      <c r="G915" s="12"/>
      <c r="H915" s="12"/>
      <c r="I915" s="12"/>
      <c r="J915" s="12"/>
    </row>
    <row r="916" spans="1:10" x14ac:dyDescent="0.2">
      <c r="A916" s="11"/>
      <c r="B916" s="38"/>
      <c r="C916" s="12"/>
      <c r="D916" s="12"/>
      <c r="E916" s="12"/>
      <c r="F916" s="12"/>
      <c r="G916" s="12"/>
      <c r="H916" s="12"/>
      <c r="I916" s="12"/>
      <c r="J916" s="12"/>
    </row>
    <row r="917" spans="1:10" x14ac:dyDescent="0.2">
      <c r="A917" s="11"/>
      <c r="B917" s="38"/>
      <c r="C917" s="12"/>
      <c r="D917" s="12"/>
      <c r="E917" s="12"/>
      <c r="F917" s="12"/>
      <c r="G917" s="12"/>
      <c r="H917" s="12"/>
      <c r="I917" s="12"/>
      <c r="J917" s="12"/>
    </row>
    <row r="918" spans="1:10" x14ac:dyDescent="0.2">
      <c r="A918" s="11"/>
      <c r="B918" s="38"/>
      <c r="C918" s="12"/>
      <c r="D918" s="12"/>
      <c r="E918" s="12"/>
      <c r="F918" s="12"/>
      <c r="G918" s="12"/>
      <c r="H918" s="12"/>
      <c r="I918" s="12"/>
      <c r="J918" s="12"/>
    </row>
    <row r="919" spans="1:10" x14ac:dyDescent="0.2">
      <c r="A919" s="11"/>
      <c r="B919" s="38"/>
      <c r="C919" s="12"/>
      <c r="D919" s="12"/>
      <c r="E919" s="12"/>
      <c r="F919" s="12"/>
      <c r="G919" s="12"/>
      <c r="H919" s="12"/>
      <c r="I919" s="12"/>
      <c r="J919" s="12"/>
    </row>
    <row r="920" spans="1:10" x14ac:dyDescent="0.2">
      <c r="A920" s="11"/>
      <c r="B920" s="38"/>
      <c r="C920" s="12"/>
      <c r="D920" s="12"/>
      <c r="E920" s="12"/>
      <c r="F920" s="12"/>
      <c r="G920" s="12"/>
      <c r="H920" s="12"/>
      <c r="I920" s="12"/>
      <c r="J920" s="12"/>
    </row>
    <row r="921" spans="1:10" x14ac:dyDescent="0.2">
      <c r="A921" s="11"/>
      <c r="B921" s="38"/>
      <c r="C921" s="12"/>
      <c r="D921" s="12"/>
      <c r="E921" s="12"/>
      <c r="F921" s="12"/>
      <c r="G921" s="12"/>
      <c r="H921" s="12"/>
      <c r="I921" s="12"/>
      <c r="J921" s="12"/>
    </row>
    <row r="922" spans="1:10" x14ac:dyDescent="0.2">
      <c r="A922" s="11"/>
      <c r="B922" s="38"/>
      <c r="C922" s="12"/>
      <c r="D922" s="12"/>
      <c r="E922" s="12"/>
      <c r="F922" s="12"/>
      <c r="G922" s="12"/>
      <c r="H922" s="12"/>
      <c r="I922" s="12"/>
      <c r="J922" s="12"/>
    </row>
    <row r="923" spans="1:10" x14ac:dyDescent="0.2">
      <c r="A923" s="11"/>
      <c r="B923" s="38"/>
      <c r="C923" s="12"/>
      <c r="D923" s="12"/>
      <c r="E923" s="12"/>
      <c r="F923" s="12"/>
      <c r="G923" s="12"/>
      <c r="H923" s="12"/>
      <c r="I923" s="12"/>
      <c r="J923" s="12"/>
    </row>
    <row r="924" spans="1:10" x14ac:dyDescent="0.2">
      <c r="A924" s="11"/>
      <c r="B924" s="38"/>
      <c r="C924" s="12"/>
      <c r="D924" s="12"/>
      <c r="E924" s="12"/>
      <c r="F924" s="12"/>
      <c r="G924" s="12"/>
      <c r="H924" s="12"/>
      <c r="I924" s="12"/>
      <c r="J924" s="12"/>
    </row>
    <row r="925" spans="1:10" x14ac:dyDescent="0.2">
      <c r="A925" s="11"/>
      <c r="B925" s="38"/>
      <c r="C925" s="12"/>
      <c r="D925" s="12"/>
      <c r="E925" s="12"/>
      <c r="F925" s="12"/>
      <c r="G925" s="12"/>
      <c r="H925" s="12"/>
      <c r="I925" s="12"/>
      <c r="J925" s="12"/>
    </row>
    <row r="926" spans="1:10" x14ac:dyDescent="0.2">
      <c r="A926" s="11"/>
      <c r="B926" s="38"/>
      <c r="C926" s="12"/>
      <c r="D926" s="12"/>
      <c r="E926" s="12"/>
      <c r="F926" s="12"/>
      <c r="G926" s="12"/>
      <c r="H926" s="12"/>
      <c r="I926" s="12"/>
      <c r="J926" s="12"/>
    </row>
    <row r="927" spans="1:10" x14ac:dyDescent="0.2">
      <c r="A927" s="11"/>
      <c r="B927" s="38"/>
      <c r="C927" s="12"/>
      <c r="D927" s="12"/>
      <c r="E927" s="12"/>
      <c r="F927" s="12"/>
      <c r="G927" s="12"/>
      <c r="H927" s="12"/>
      <c r="I927" s="12"/>
      <c r="J927" s="12"/>
    </row>
    <row r="928" spans="1:10" x14ac:dyDescent="0.2">
      <c r="A928" s="11"/>
      <c r="B928" s="38"/>
      <c r="C928" s="12"/>
      <c r="D928" s="12"/>
      <c r="E928" s="12"/>
      <c r="F928" s="12"/>
      <c r="G928" s="12"/>
      <c r="H928" s="12"/>
      <c r="I928" s="12"/>
      <c r="J928" s="12"/>
    </row>
    <row r="929" spans="1:10" x14ac:dyDescent="0.2">
      <c r="A929" s="11"/>
      <c r="B929" s="38"/>
      <c r="C929" s="12"/>
      <c r="D929" s="12"/>
      <c r="E929" s="12"/>
      <c r="F929" s="12"/>
      <c r="G929" s="12"/>
      <c r="H929" s="12"/>
      <c r="I929" s="12"/>
      <c r="J929" s="12"/>
    </row>
    <row r="930" spans="1:10" x14ac:dyDescent="0.2">
      <c r="A930" s="11"/>
      <c r="B930" s="38"/>
      <c r="C930" s="12"/>
      <c r="D930" s="12"/>
      <c r="E930" s="12"/>
      <c r="F930" s="12"/>
      <c r="G930" s="12"/>
      <c r="H930" s="12"/>
      <c r="I930" s="12"/>
      <c r="J930" s="12"/>
    </row>
    <row r="931" spans="1:10" x14ac:dyDescent="0.2">
      <c r="A931" s="11"/>
      <c r="B931" s="38"/>
      <c r="C931" s="12"/>
      <c r="D931" s="12"/>
      <c r="E931" s="12"/>
      <c r="F931" s="12"/>
      <c r="G931" s="12"/>
      <c r="H931" s="12"/>
      <c r="I931" s="12"/>
      <c r="J931" s="12"/>
    </row>
    <row r="932" spans="1:10" x14ac:dyDescent="0.2">
      <c r="A932" s="11"/>
      <c r="B932" s="38"/>
      <c r="C932" s="12"/>
      <c r="D932" s="12"/>
      <c r="E932" s="12"/>
      <c r="F932" s="12"/>
      <c r="G932" s="12"/>
      <c r="H932" s="12"/>
      <c r="I932" s="12"/>
      <c r="J932" s="12"/>
    </row>
    <row r="933" spans="1:10" x14ac:dyDescent="0.2">
      <c r="A933" s="11"/>
      <c r="B933" s="38"/>
      <c r="C933" s="12"/>
      <c r="D933" s="12"/>
      <c r="E933" s="12"/>
      <c r="F933" s="12"/>
      <c r="G933" s="12"/>
      <c r="H933" s="12"/>
      <c r="I933" s="12"/>
      <c r="J933" s="12"/>
    </row>
    <row r="934" spans="1:10" x14ac:dyDescent="0.2">
      <c r="A934" s="11"/>
      <c r="B934" s="38"/>
      <c r="C934" s="12"/>
      <c r="D934" s="12"/>
      <c r="E934" s="12"/>
      <c r="F934" s="12"/>
      <c r="G934" s="12"/>
      <c r="H934" s="12"/>
      <c r="I934" s="12"/>
      <c r="J934" s="12"/>
    </row>
    <row r="935" spans="1:10" x14ac:dyDescent="0.2">
      <c r="A935" s="11"/>
      <c r="B935" s="38"/>
      <c r="C935" s="12"/>
      <c r="D935" s="12"/>
      <c r="E935" s="12"/>
      <c r="F935" s="12"/>
      <c r="G935" s="12"/>
      <c r="H935" s="12"/>
      <c r="I935" s="12"/>
      <c r="J935" s="12"/>
    </row>
    <row r="936" spans="1:10" x14ac:dyDescent="0.2">
      <c r="A936" s="11"/>
      <c r="B936" s="38"/>
      <c r="C936" s="12"/>
      <c r="D936" s="12"/>
      <c r="E936" s="12"/>
      <c r="F936" s="12"/>
      <c r="G936" s="12"/>
      <c r="H936" s="12"/>
      <c r="I936" s="12"/>
      <c r="J936" s="12"/>
    </row>
    <row r="937" spans="1:10" x14ac:dyDescent="0.2">
      <c r="A937" s="11"/>
      <c r="B937" s="38"/>
      <c r="C937" s="12"/>
      <c r="D937" s="12"/>
      <c r="E937" s="12"/>
      <c r="F937" s="12"/>
      <c r="G937" s="12"/>
      <c r="H937" s="12"/>
      <c r="I937" s="12"/>
      <c r="J937" s="12"/>
    </row>
    <row r="938" spans="1:10" x14ac:dyDescent="0.2">
      <c r="A938" s="11"/>
      <c r="B938" s="38"/>
      <c r="C938" s="12"/>
      <c r="D938" s="12"/>
      <c r="E938" s="12"/>
      <c r="F938" s="12"/>
      <c r="G938" s="12"/>
      <c r="H938" s="12"/>
      <c r="I938" s="12"/>
      <c r="J938" s="12"/>
    </row>
    <row r="939" spans="1:10" x14ac:dyDescent="0.2">
      <c r="A939" s="11"/>
      <c r="B939" s="38"/>
      <c r="C939" s="12"/>
      <c r="D939" s="12"/>
      <c r="E939" s="12"/>
      <c r="F939" s="12"/>
      <c r="G939" s="12"/>
      <c r="H939" s="12"/>
      <c r="I939" s="12"/>
      <c r="J939" s="12"/>
    </row>
    <row r="940" spans="1:10" x14ac:dyDescent="0.2">
      <c r="A940" s="11"/>
      <c r="B940" s="38"/>
      <c r="C940" s="12"/>
      <c r="D940" s="12"/>
      <c r="E940" s="12"/>
      <c r="F940" s="12"/>
      <c r="G940" s="12"/>
      <c r="H940" s="12"/>
      <c r="I940" s="12"/>
      <c r="J940" s="12"/>
    </row>
    <row r="941" spans="1:10" x14ac:dyDescent="0.2">
      <c r="A941" s="11"/>
      <c r="B941" s="38"/>
      <c r="C941" s="12"/>
      <c r="D941" s="12"/>
      <c r="E941" s="12"/>
      <c r="F941" s="12"/>
      <c r="G941" s="12"/>
      <c r="H941" s="12"/>
      <c r="I941" s="12"/>
      <c r="J941" s="12"/>
    </row>
    <row r="942" spans="1:10" x14ac:dyDescent="0.2">
      <c r="A942" s="11"/>
      <c r="B942" s="38"/>
      <c r="C942" s="12"/>
      <c r="D942" s="12"/>
      <c r="E942" s="12"/>
      <c r="F942" s="12"/>
      <c r="G942" s="12"/>
      <c r="H942" s="12"/>
      <c r="I942" s="12"/>
      <c r="J942" s="12"/>
    </row>
    <row r="943" spans="1:10" x14ac:dyDescent="0.2">
      <c r="A943" s="11"/>
      <c r="B943" s="38"/>
      <c r="C943" s="12"/>
      <c r="D943" s="12"/>
      <c r="E943" s="12"/>
      <c r="F943" s="12"/>
      <c r="G943" s="12"/>
      <c r="H943" s="12"/>
      <c r="I943" s="12"/>
      <c r="J943" s="12"/>
    </row>
    <row r="944" spans="1:10" x14ac:dyDescent="0.2">
      <c r="A944" s="11"/>
      <c r="B944" s="38"/>
      <c r="C944" s="12"/>
      <c r="D944" s="12"/>
      <c r="E944" s="12"/>
      <c r="F944" s="12"/>
      <c r="G944" s="12"/>
      <c r="H944" s="12"/>
      <c r="I944" s="12"/>
      <c r="J944" s="12"/>
    </row>
    <row r="945" spans="1:10" x14ac:dyDescent="0.2">
      <c r="A945" s="11"/>
      <c r="B945" s="38"/>
      <c r="C945" s="12"/>
      <c r="D945" s="12"/>
      <c r="E945" s="12"/>
      <c r="F945" s="12"/>
      <c r="G945" s="12"/>
      <c r="H945" s="12"/>
      <c r="I945" s="12"/>
      <c r="J945" s="12"/>
    </row>
    <row r="946" spans="1:10" x14ac:dyDescent="0.2">
      <c r="A946" s="11"/>
      <c r="B946" s="38"/>
      <c r="C946" s="12"/>
      <c r="D946" s="12"/>
      <c r="E946" s="12"/>
      <c r="F946" s="12"/>
      <c r="G946" s="12"/>
      <c r="H946" s="12"/>
      <c r="I946" s="12"/>
      <c r="J946" s="12"/>
    </row>
    <row r="947" spans="1:10" x14ac:dyDescent="0.2">
      <c r="A947" s="11"/>
      <c r="B947" s="38"/>
      <c r="C947" s="12"/>
      <c r="D947" s="12"/>
      <c r="E947" s="12"/>
      <c r="F947" s="12"/>
      <c r="G947" s="12"/>
      <c r="H947" s="12"/>
      <c r="I947" s="12"/>
      <c r="J947" s="12"/>
    </row>
    <row r="948" spans="1:10" x14ac:dyDescent="0.2">
      <c r="A948" s="11"/>
      <c r="B948" s="38"/>
      <c r="C948" s="12"/>
      <c r="D948" s="12"/>
      <c r="E948" s="12"/>
      <c r="F948" s="12"/>
      <c r="G948" s="12"/>
      <c r="H948" s="12"/>
      <c r="I948" s="12"/>
      <c r="J948" s="12"/>
    </row>
    <row r="949" spans="1:10" x14ac:dyDescent="0.2">
      <c r="A949" s="11"/>
      <c r="B949" s="38"/>
      <c r="C949" s="12"/>
      <c r="D949" s="12"/>
      <c r="E949" s="12"/>
      <c r="F949" s="12"/>
      <c r="G949" s="12"/>
      <c r="H949" s="12"/>
      <c r="I949" s="12"/>
      <c r="J949" s="12"/>
    </row>
    <row r="950" spans="1:10" x14ac:dyDescent="0.2">
      <c r="A950" s="11"/>
      <c r="B950" s="38"/>
      <c r="C950" s="12"/>
      <c r="D950" s="12"/>
      <c r="E950" s="12"/>
      <c r="F950" s="12"/>
      <c r="G950" s="12"/>
      <c r="H950" s="12"/>
      <c r="I950" s="12"/>
      <c r="J950" s="12"/>
    </row>
    <row r="951" spans="1:10" x14ac:dyDescent="0.2">
      <c r="A951" s="11"/>
      <c r="B951" s="38"/>
      <c r="C951" s="12"/>
      <c r="D951" s="12"/>
      <c r="E951" s="12"/>
      <c r="F951" s="12"/>
      <c r="G951" s="12"/>
      <c r="H951" s="12"/>
      <c r="I951" s="12"/>
      <c r="J951" s="12"/>
    </row>
    <row r="952" spans="1:10" x14ac:dyDescent="0.2">
      <c r="A952" s="11"/>
      <c r="B952" s="38"/>
      <c r="C952" s="12"/>
      <c r="D952" s="12"/>
      <c r="E952" s="12"/>
      <c r="F952" s="12"/>
      <c r="G952" s="12"/>
      <c r="H952" s="12"/>
      <c r="I952" s="12"/>
      <c r="J952" s="12"/>
    </row>
    <row r="953" spans="1:10" x14ac:dyDescent="0.2">
      <c r="A953" s="11"/>
      <c r="B953" s="38"/>
      <c r="C953" s="12"/>
      <c r="D953" s="12"/>
      <c r="E953" s="12"/>
      <c r="F953" s="12"/>
      <c r="G953" s="12"/>
      <c r="H953" s="12"/>
      <c r="I953" s="12"/>
      <c r="J953" s="12"/>
    </row>
    <row r="954" spans="1:10" x14ac:dyDescent="0.2">
      <c r="A954" s="11"/>
      <c r="B954" s="38"/>
      <c r="C954" s="12"/>
      <c r="D954" s="12"/>
      <c r="E954" s="12"/>
      <c r="F954" s="12"/>
      <c r="G954" s="12"/>
      <c r="H954" s="12"/>
      <c r="I954" s="12"/>
      <c r="J954" s="12"/>
    </row>
    <row r="955" spans="1:10" x14ac:dyDescent="0.2">
      <c r="A955" s="11"/>
      <c r="B955" s="38"/>
      <c r="C955" s="12"/>
      <c r="D955" s="12"/>
      <c r="E955" s="12"/>
      <c r="F955" s="12"/>
      <c r="G955" s="12"/>
      <c r="H955" s="12"/>
      <c r="I955" s="12"/>
      <c r="J955" s="12"/>
    </row>
    <row r="956" spans="1:10" x14ac:dyDescent="0.2">
      <c r="A956" s="11"/>
      <c r="B956" s="38"/>
      <c r="C956" s="12"/>
      <c r="D956" s="12"/>
      <c r="E956" s="12"/>
      <c r="F956" s="12"/>
      <c r="G956" s="12"/>
      <c r="H956" s="12"/>
      <c r="I956" s="12"/>
      <c r="J956" s="12"/>
    </row>
    <row r="957" spans="1:10" x14ac:dyDescent="0.2">
      <c r="A957" s="11"/>
      <c r="B957" s="38"/>
      <c r="C957" s="12"/>
      <c r="D957" s="12"/>
      <c r="E957" s="12"/>
      <c r="F957" s="12"/>
      <c r="G957" s="12"/>
      <c r="H957" s="12"/>
      <c r="I957" s="12"/>
      <c r="J957" s="12"/>
    </row>
    <row r="958" spans="1:10" x14ac:dyDescent="0.2">
      <c r="A958" s="11"/>
      <c r="B958" s="38"/>
      <c r="C958" s="12"/>
      <c r="D958" s="12"/>
      <c r="E958" s="12"/>
      <c r="F958" s="12"/>
      <c r="G958" s="12"/>
      <c r="H958" s="12"/>
      <c r="I958" s="12"/>
      <c r="J958" s="12"/>
    </row>
    <row r="959" spans="1:10" x14ac:dyDescent="0.2">
      <c r="A959" s="11"/>
      <c r="B959" s="38"/>
      <c r="C959" s="12"/>
      <c r="D959" s="12"/>
      <c r="E959" s="12"/>
      <c r="F959" s="12"/>
      <c r="G959" s="12"/>
      <c r="H959" s="12"/>
      <c r="I959" s="12"/>
      <c r="J959" s="12"/>
    </row>
    <row r="960" spans="1:10" x14ac:dyDescent="0.2">
      <c r="A960" s="11"/>
      <c r="B960" s="38"/>
      <c r="C960" s="12"/>
      <c r="D960" s="12"/>
      <c r="E960" s="12"/>
      <c r="F960" s="12"/>
      <c r="G960" s="12"/>
      <c r="H960" s="12"/>
      <c r="I960" s="12"/>
      <c r="J960" s="12"/>
    </row>
    <row r="961" spans="1:10" x14ac:dyDescent="0.2">
      <c r="A961" s="11"/>
      <c r="B961" s="38"/>
      <c r="C961" s="12"/>
      <c r="D961" s="12"/>
      <c r="E961" s="12"/>
      <c r="F961" s="12"/>
      <c r="G961" s="12"/>
      <c r="H961" s="12"/>
      <c r="I961" s="12"/>
      <c r="J961" s="12"/>
    </row>
    <row r="962" spans="1:10" x14ac:dyDescent="0.2">
      <c r="A962" s="11"/>
      <c r="B962" s="38"/>
      <c r="C962" s="12"/>
      <c r="D962" s="12"/>
      <c r="E962" s="12"/>
      <c r="F962" s="12"/>
      <c r="G962" s="12"/>
      <c r="H962" s="12"/>
      <c r="I962" s="12"/>
      <c r="J962" s="12"/>
    </row>
    <row r="963" spans="1:10" x14ac:dyDescent="0.2">
      <c r="A963" s="11"/>
      <c r="B963" s="38"/>
      <c r="C963" s="12"/>
      <c r="D963" s="12"/>
      <c r="E963" s="12"/>
      <c r="F963" s="12"/>
      <c r="G963" s="12"/>
      <c r="H963" s="12"/>
      <c r="I963" s="12"/>
      <c r="J963" s="12"/>
    </row>
    <row r="964" spans="1:10" x14ac:dyDescent="0.2">
      <c r="A964" s="11"/>
      <c r="B964" s="38"/>
      <c r="C964" s="12"/>
      <c r="D964" s="12"/>
      <c r="E964" s="12"/>
      <c r="F964" s="12"/>
      <c r="G964" s="12"/>
      <c r="H964" s="12"/>
      <c r="I964" s="12"/>
      <c r="J964" s="12"/>
    </row>
    <row r="965" spans="1:10" x14ac:dyDescent="0.2">
      <c r="A965" s="11"/>
      <c r="B965" s="38"/>
      <c r="C965" s="12"/>
      <c r="D965" s="12"/>
      <c r="E965" s="12"/>
      <c r="F965" s="12"/>
      <c r="G965" s="12"/>
      <c r="H965" s="12"/>
      <c r="I965" s="12"/>
      <c r="J965" s="12"/>
    </row>
    <row r="966" spans="1:10" x14ac:dyDescent="0.2">
      <c r="A966" s="11"/>
      <c r="B966" s="38"/>
      <c r="C966" s="12"/>
      <c r="D966" s="12"/>
      <c r="E966" s="12"/>
      <c r="F966" s="12"/>
      <c r="G966" s="12"/>
      <c r="H966" s="12"/>
      <c r="I966" s="12"/>
      <c r="J966" s="12"/>
    </row>
    <row r="967" spans="1:10" x14ac:dyDescent="0.2">
      <c r="A967" s="11"/>
      <c r="B967" s="38"/>
      <c r="C967" s="12"/>
      <c r="D967" s="12"/>
      <c r="E967" s="12"/>
      <c r="F967" s="12"/>
      <c r="G967" s="12"/>
      <c r="H967" s="12"/>
      <c r="I967" s="12"/>
      <c r="J967" s="12"/>
    </row>
    <row r="968" spans="1:10" x14ac:dyDescent="0.2">
      <c r="A968" s="11"/>
      <c r="B968" s="38"/>
      <c r="C968" s="12"/>
      <c r="D968" s="12"/>
      <c r="E968" s="12"/>
      <c r="F968" s="12"/>
      <c r="G968" s="12"/>
      <c r="H968" s="12"/>
      <c r="I968" s="12"/>
      <c r="J968" s="12"/>
    </row>
    <row r="969" spans="1:10" x14ac:dyDescent="0.2">
      <c r="A969" s="11"/>
      <c r="B969" s="38"/>
      <c r="C969" s="12"/>
      <c r="D969" s="12"/>
      <c r="E969" s="12"/>
      <c r="F969" s="12"/>
      <c r="G969" s="12"/>
      <c r="H969" s="12"/>
      <c r="I969" s="12"/>
      <c r="J969" s="12"/>
    </row>
    <row r="970" spans="1:10" x14ac:dyDescent="0.2">
      <c r="A970" s="11"/>
      <c r="B970" s="38"/>
      <c r="C970" s="12"/>
      <c r="D970" s="12"/>
      <c r="E970" s="12"/>
      <c r="F970" s="12"/>
      <c r="G970" s="12"/>
      <c r="H970" s="12"/>
      <c r="I970" s="12"/>
      <c r="J970" s="12"/>
    </row>
    <row r="971" spans="1:10" x14ac:dyDescent="0.2">
      <c r="A971" s="11"/>
      <c r="B971" s="38"/>
      <c r="C971" s="12"/>
      <c r="D971" s="12"/>
      <c r="E971" s="12"/>
      <c r="F971" s="12"/>
      <c r="G971" s="12"/>
      <c r="H971" s="12"/>
      <c r="I971" s="12"/>
      <c r="J971" s="12"/>
    </row>
    <row r="972" spans="1:10" x14ac:dyDescent="0.2">
      <c r="A972" s="11"/>
      <c r="B972" s="38"/>
      <c r="C972" s="12"/>
      <c r="D972" s="12"/>
      <c r="E972" s="12"/>
      <c r="F972" s="12"/>
      <c r="G972" s="12"/>
      <c r="H972" s="12"/>
      <c r="I972" s="12"/>
      <c r="J972" s="12"/>
    </row>
    <row r="973" spans="1:10" x14ac:dyDescent="0.2">
      <c r="A973" s="11"/>
      <c r="B973" s="38"/>
      <c r="C973" s="12"/>
      <c r="D973" s="12"/>
      <c r="E973" s="12"/>
      <c r="F973" s="12"/>
      <c r="G973" s="12"/>
      <c r="H973" s="12"/>
      <c r="I973" s="12"/>
      <c r="J973" s="12"/>
    </row>
    <row r="974" spans="1:10" x14ac:dyDescent="0.2">
      <c r="A974" s="11"/>
      <c r="B974" s="38"/>
      <c r="C974" s="12"/>
      <c r="D974" s="12"/>
      <c r="E974" s="12"/>
      <c r="F974" s="12"/>
      <c r="G974" s="12"/>
      <c r="H974" s="12"/>
      <c r="I974" s="12"/>
      <c r="J974" s="12"/>
    </row>
    <row r="975" spans="1:10" x14ac:dyDescent="0.2">
      <c r="A975" s="11"/>
      <c r="B975" s="38"/>
      <c r="C975" s="12"/>
      <c r="D975" s="12"/>
      <c r="E975" s="12"/>
      <c r="F975" s="12"/>
      <c r="G975" s="12"/>
      <c r="H975" s="12"/>
      <c r="I975" s="12"/>
      <c r="J975" s="12"/>
    </row>
    <row r="976" spans="1:10" x14ac:dyDescent="0.2">
      <c r="A976" s="11"/>
      <c r="B976" s="38"/>
      <c r="C976" s="12"/>
      <c r="D976" s="12"/>
      <c r="E976" s="12"/>
      <c r="F976" s="12"/>
      <c r="G976" s="12"/>
      <c r="H976" s="12"/>
      <c r="I976" s="12"/>
      <c r="J976" s="12"/>
    </row>
  </sheetData>
  <sheetProtection sheet="1" formatCells="0" formatColumns="0" formatRows="0" insertColumns="0" insertRows="0" insertHyperlinks="0" deleteColumns="0" deleteRows="0" sort="0" autoFilter="0" pivotTables="0"/>
  <autoFilter ref="A1:K1" xr:uid="{D0EF9296-EBB1-4923-8A09-B4488F3B1683}"/>
  <sortState xmlns:xlrd2="http://schemas.microsoft.com/office/spreadsheetml/2017/richdata2" ref="Q20:Q27">
    <sortCondition ref="Q20"/>
  </sortState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976"/>
  <sheetViews>
    <sheetView topLeftCell="H31" workbookViewId="0">
      <selection activeCell="M28" sqref="M28"/>
    </sheetView>
  </sheetViews>
  <sheetFormatPr defaultColWidth="11.42578125" defaultRowHeight="12.75" x14ac:dyDescent="0.2"/>
  <cols>
    <col min="1" max="1" width="12.140625" bestFit="1" customWidth="1"/>
    <col min="2" max="2" width="17.5703125" bestFit="1" customWidth="1"/>
    <col min="3" max="3" width="11.42578125" bestFit="1" customWidth="1"/>
    <col min="4" max="4" width="16.140625" bestFit="1" customWidth="1"/>
    <col min="5" max="5" width="11.42578125" bestFit="1" customWidth="1"/>
    <col min="6" max="6" width="11.5703125" bestFit="1" customWidth="1"/>
    <col min="7" max="7" width="11.42578125" bestFit="1" customWidth="1"/>
    <col min="8" max="8" width="11.5703125" bestFit="1" customWidth="1"/>
    <col min="9" max="9" width="9.85546875" bestFit="1" customWidth="1"/>
    <col min="10" max="10" width="15.5703125" bestFit="1" customWidth="1"/>
    <col min="11" max="11" width="12.42578125" bestFit="1" customWidth="1"/>
    <col min="12" max="12" width="8.7109375" customWidth="1"/>
    <col min="13" max="13" width="14.7109375" bestFit="1" customWidth="1"/>
    <col min="14" max="14" width="12.42578125" bestFit="1" customWidth="1"/>
  </cols>
  <sheetData>
    <row r="1" spans="1:14" x14ac:dyDescent="0.2">
      <c r="A1" s="13" t="s">
        <v>0</v>
      </c>
      <c r="B1" s="13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8</v>
      </c>
      <c r="I1" s="13" t="s">
        <v>9</v>
      </c>
      <c r="J1" s="13" t="s">
        <v>10</v>
      </c>
      <c r="K1" s="4" t="s">
        <v>14</v>
      </c>
      <c r="L1" s="4"/>
      <c r="M1" s="4" t="s">
        <v>15</v>
      </c>
      <c r="N1">
        <f>+E731/E2-1</f>
        <v>0.45986779981114267</v>
      </c>
    </row>
    <row r="2" spans="1:14" x14ac:dyDescent="0.2">
      <c r="A2" s="73" t="s">
        <v>11</v>
      </c>
      <c r="B2" s="74">
        <v>42373</v>
      </c>
      <c r="C2" s="75">
        <v>74466</v>
      </c>
      <c r="D2" s="75">
        <v>1589688140</v>
      </c>
      <c r="E2" s="75">
        <v>21180</v>
      </c>
      <c r="F2" s="75">
        <v>21660</v>
      </c>
      <c r="G2" s="75">
        <v>21347.84</v>
      </c>
      <c r="H2" s="75">
        <v>21120</v>
      </c>
      <c r="I2" s="75">
        <v>-2.84</v>
      </c>
      <c r="J2" s="75">
        <v>-620</v>
      </c>
      <c r="M2" s="4" t="s">
        <v>16</v>
      </c>
      <c r="N2">
        <f>+STDEV(K2:K731)</f>
        <v>1.1569254155281188E-2</v>
      </c>
    </row>
    <row r="3" spans="1:14" x14ac:dyDescent="0.2">
      <c r="A3" s="73" t="s">
        <v>11</v>
      </c>
      <c r="B3" s="74">
        <v>42374</v>
      </c>
      <c r="C3" s="75">
        <v>185902</v>
      </c>
      <c r="D3" s="75">
        <v>3977264060</v>
      </c>
      <c r="E3" s="75">
        <v>21700</v>
      </c>
      <c r="F3" s="75">
        <v>21720</v>
      </c>
      <c r="G3" s="75">
        <v>21394.41</v>
      </c>
      <c r="H3" s="75">
        <v>21000</v>
      </c>
      <c r="I3" s="75">
        <v>2.46</v>
      </c>
      <c r="J3" s="75">
        <v>520</v>
      </c>
      <c r="K3">
        <f>+E3/E2-1</f>
        <v>2.455146364494798E-2</v>
      </c>
      <c r="M3" s="4" t="s">
        <v>19</v>
      </c>
      <c r="N3">
        <f>+MIN(K2:K731)</f>
        <v>-4.846625766871171E-2</v>
      </c>
    </row>
    <row r="4" spans="1:14" x14ac:dyDescent="0.2">
      <c r="A4" s="73" t="s">
        <v>11</v>
      </c>
      <c r="B4" s="74">
        <v>42375</v>
      </c>
      <c r="C4" s="75">
        <v>137351</v>
      </c>
      <c r="D4" s="75">
        <v>2944366320</v>
      </c>
      <c r="E4" s="75">
        <v>21420</v>
      </c>
      <c r="F4" s="75">
        <v>21700</v>
      </c>
      <c r="G4" s="75">
        <v>21436.799999999999</v>
      </c>
      <c r="H4" s="75">
        <v>20520</v>
      </c>
      <c r="I4" s="75">
        <v>-1.29</v>
      </c>
      <c r="J4" s="75">
        <v>-280</v>
      </c>
      <c r="K4">
        <f t="shared" ref="K4:K67" si="0">+E4/E3-1</f>
        <v>-1.2903225806451646E-2</v>
      </c>
      <c r="M4" s="4" t="s">
        <v>20</v>
      </c>
      <c r="N4">
        <f>+MAX(K2:K731)</f>
        <v>4.3317972350230383E-2</v>
      </c>
    </row>
    <row r="5" spans="1:14" x14ac:dyDescent="0.2">
      <c r="A5" s="73" t="s">
        <v>11</v>
      </c>
      <c r="B5" s="74">
        <v>42376</v>
      </c>
      <c r="C5" s="75">
        <v>110088</v>
      </c>
      <c r="D5" s="75">
        <v>2336795240</v>
      </c>
      <c r="E5" s="75">
        <v>21100</v>
      </c>
      <c r="F5" s="75">
        <v>21400</v>
      </c>
      <c r="G5" s="75">
        <v>21226.61</v>
      </c>
      <c r="H5" s="75">
        <v>21100</v>
      </c>
      <c r="I5" s="75">
        <v>-1.49</v>
      </c>
      <c r="J5" s="75">
        <v>-320</v>
      </c>
      <c r="K5">
        <f t="shared" si="0"/>
        <v>-1.4939309056956063E-2</v>
      </c>
    </row>
    <row r="6" spans="1:14" x14ac:dyDescent="0.2">
      <c r="A6" s="73" t="s">
        <v>11</v>
      </c>
      <c r="B6" s="74">
        <v>42377</v>
      </c>
      <c r="C6" s="75">
        <v>12373</v>
      </c>
      <c r="D6" s="75">
        <v>262381820</v>
      </c>
      <c r="E6" s="75">
        <v>21420</v>
      </c>
      <c r="F6" s="75">
        <v>21440</v>
      </c>
      <c r="G6" s="75">
        <v>21206</v>
      </c>
      <c r="H6" s="75">
        <v>21100</v>
      </c>
      <c r="I6" s="75">
        <v>1.52</v>
      </c>
      <c r="J6" s="75">
        <v>320</v>
      </c>
      <c r="K6">
        <f t="shared" si="0"/>
        <v>1.5165876777251119E-2</v>
      </c>
    </row>
    <row r="7" spans="1:14" x14ac:dyDescent="0.2">
      <c r="A7" s="73" t="s">
        <v>11</v>
      </c>
      <c r="B7" s="74">
        <v>42381</v>
      </c>
      <c r="C7" s="75">
        <v>202320</v>
      </c>
      <c r="D7" s="75">
        <v>4330490480</v>
      </c>
      <c r="E7" s="75">
        <v>21780</v>
      </c>
      <c r="F7" s="75">
        <v>21800</v>
      </c>
      <c r="G7" s="75">
        <v>21404.16</v>
      </c>
      <c r="H7" s="75">
        <v>21140</v>
      </c>
      <c r="I7" s="75">
        <v>1.68</v>
      </c>
      <c r="J7" s="75">
        <v>360</v>
      </c>
      <c r="K7">
        <f t="shared" si="0"/>
        <v>1.6806722689075571E-2</v>
      </c>
      <c r="M7">
        <f>+N4-N3</f>
        <v>9.1784230018942092E-2</v>
      </c>
    </row>
    <row r="8" spans="1:14" x14ac:dyDescent="0.2">
      <c r="A8" s="73" t="s">
        <v>11</v>
      </c>
      <c r="B8" s="74">
        <v>42382</v>
      </c>
      <c r="C8" s="75">
        <v>62352</v>
      </c>
      <c r="D8" s="75">
        <v>1348315880</v>
      </c>
      <c r="E8" s="75">
        <v>21700</v>
      </c>
      <c r="F8" s="75">
        <v>21800</v>
      </c>
      <c r="G8" s="75">
        <v>21624.26</v>
      </c>
      <c r="H8" s="75">
        <v>21500</v>
      </c>
      <c r="I8" s="75">
        <v>-0.37</v>
      </c>
      <c r="J8" s="75">
        <v>-80</v>
      </c>
      <c r="K8">
        <f t="shared" si="0"/>
        <v>-3.6730945821854544E-3</v>
      </c>
      <c r="M8">
        <f>+M7/4</f>
        <v>2.2946057504735523E-2</v>
      </c>
    </row>
    <row r="9" spans="1:14" x14ac:dyDescent="0.2">
      <c r="A9" s="73" t="s">
        <v>11</v>
      </c>
      <c r="B9" s="74">
        <v>42383</v>
      </c>
      <c r="C9" s="75">
        <v>158084</v>
      </c>
      <c r="D9" s="75">
        <v>3488069780</v>
      </c>
      <c r="E9" s="75">
        <v>22640</v>
      </c>
      <c r="F9" s="75">
        <v>22640</v>
      </c>
      <c r="G9" s="75">
        <v>22064.66</v>
      </c>
      <c r="H9" s="75">
        <v>21420</v>
      </c>
      <c r="I9" s="75">
        <v>4.33</v>
      </c>
      <c r="J9" s="75">
        <v>940</v>
      </c>
      <c r="K9">
        <f t="shared" si="0"/>
        <v>4.3317972350230383E-2</v>
      </c>
    </row>
    <row r="10" spans="1:14" x14ac:dyDescent="0.2">
      <c r="A10" s="73" t="s">
        <v>11</v>
      </c>
      <c r="B10" s="74">
        <v>42384</v>
      </c>
      <c r="C10" s="75">
        <v>102661</v>
      </c>
      <c r="D10" s="75">
        <v>2261065860</v>
      </c>
      <c r="E10" s="75">
        <v>22400</v>
      </c>
      <c r="F10" s="75">
        <v>22400</v>
      </c>
      <c r="G10" s="75">
        <v>22024.58</v>
      </c>
      <c r="H10" s="75">
        <v>21800</v>
      </c>
      <c r="I10" s="75">
        <v>-1.06</v>
      </c>
      <c r="J10" s="75">
        <v>-240</v>
      </c>
      <c r="K10">
        <f t="shared" si="0"/>
        <v>-1.0600706713780883E-2</v>
      </c>
    </row>
    <row r="11" spans="1:14" x14ac:dyDescent="0.2">
      <c r="A11" s="73" t="s">
        <v>11</v>
      </c>
      <c r="B11" s="74">
        <v>42387</v>
      </c>
      <c r="C11" s="75">
        <v>23028</v>
      </c>
      <c r="D11" s="75">
        <v>507213580</v>
      </c>
      <c r="E11" s="75">
        <v>21980</v>
      </c>
      <c r="F11" s="75">
        <v>22200</v>
      </c>
      <c r="G11" s="75">
        <v>22025.95</v>
      </c>
      <c r="H11" s="75">
        <v>21940</v>
      </c>
      <c r="I11" s="75">
        <v>-1.88</v>
      </c>
      <c r="J11" s="75">
        <v>-420</v>
      </c>
      <c r="K11">
        <f t="shared" si="0"/>
        <v>-1.8750000000000044E-2</v>
      </c>
    </row>
    <row r="12" spans="1:14" x14ac:dyDescent="0.2">
      <c r="A12" s="73" t="s">
        <v>11</v>
      </c>
      <c r="B12" s="74">
        <v>42388</v>
      </c>
      <c r="C12" s="75">
        <v>460302</v>
      </c>
      <c r="D12" s="75">
        <v>10218169440</v>
      </c>
      <c r="E12" s="75">
        <v>22380</v>
      </c>
      <c r="F12" s="75">
        <v>22400</v>
      </c>
      <c r="G12" s="75">
        <v>22198.84</v>
      </c>
      <c r="H12" s="75">
        <v>21500</v>
      </c>
      <c r="I12" s="75">
        <v>1.82</v>
      </c>
      <c r="J12" s="75">
        <v>400</v>
      </c>
      <c r="K12">
        <f t="shared" si="0"/>
        <v>1.8198362147406666E-2</v>
      </c>
    </row>
    <row r="13" spans="1:14" x14ac:dyDescent="0.2">
      <c r="A13" s="73" t="s">
        <v>11</v>
      </c>
      <c r="B13" s="74">
        <v>42389</v>
      </c>
      <c r="C13" s="75">
        <v>546193</v>
      </c>
      <c r="D13" s="75">
        <v>12261666600</v>
      </c>
      <c r="E13" s="75">
        <v>22900</v>
      </c>
      <c r="F13" s="75">
        <v>22920</v>
      </c>
      <c r="G13" s="75">
        <v>22449.33</v>
      </c>
      <c r="H13" s="75">
        <v>21800</v>
      </c>
      <c r="I13" s="75">
        <v>2.3199999999999998</v>
      </c>
      <c r="J13" s="75">
        <v>520</v>
      </c>
      <c r="K13">
        <f t="shared" si="0"/>
        <v>2.323503127792681E-2</v>
      </c>
    </row>
    <row r="14" spans="1:14" x14ac:dyDescent="0.2">
      <c r="A14" s="73" t="s">
        <v>11</v>
      </c>
      <c r="B14" s="74">
        <v>42390</v>
      </c>
      <c r="C14" s="75">
        <v>243915</v>
      </c>
      <c r="D14" s="75">
        <v>5596543940</v>
      </c>
      <c r="E14" s="75">
        <v>22940</v>
      </c>
      <c r="F14" s="75">
        <v>23180</v>
      </c>
      <c r="G14" s="75">
        <v>22944.65</v>
      </c>
      <c r="H14" s="75">
        <v>22420</v>
      </c>
      <c r="I14" s="75">
        <v>0.17</v>
      </c>
      <c r="J14" s="75">
        <v>40</v>
      </c>
      <c r="K14">
        <f t="shared" si="0"/>
        <v>1.7467248908296096E-3</v>
      </c>
    </row>
    <row r="15" spans="1:14" x14ac:dyDescent="0.2">
      <c r="A15" s="73" t="s">
        <v>11</v>
      </c>
      <c r="B15" s="74">
        <v>42391</v>
      </c>
      <c r="C15" s="75">
        <v>682768</v>
      </c>
      <c r="D15" s="75">
        <v>15886486660</v>
      </c>
      <c r="E15" s="75">
        <v>23200</v>
      </c>
      <c r="F15" s="75">
        <v>23400</v>
      </c>
      <c r="G15" s="75">
        <v>23267.77</v>
      </c>
      <c r="H15" s="75">
        <v>23000</v>
      </c>
      <c r="I15" s="75">
        <v>1.1299999999999999</v>
      </c>
      <c r="J15" s="75">
        <v>260</v>
      </c>
      <c r="K15">
        <f t="shared" si="0"/>
        <v>1.1333914559721103E-2</v>
      </c>
    </row>
    <row r="16" spans="1:14" x14ac:dyDescent="0.2">
      <c r="A16" s="73" t="s">
        <v>11</v>
      </c>
      <c r="B16" s="74">
        <v>42394</v>
      </c>
      <c r="C16" s="75">
        <v>37224</v>
      </c>
      <c r="D16" s="75">
        <v>847796980</v>
      </c>
      <c r="E16" s="75">
        <v>22820</v>
      </c>
      <c r="F16" s="75">
        <v>22900</v>
      </c>
      <c r="G16" s="75">
        <v>22775.55</v>
      </c>
      <c r="H16" s="75">
        <v>22280</v>
      </c>
      <c r="I16" s="75">
        <v>-1.64</v>
      </c>
      <c r="J16" s="75">
        <v>-380</v>
      </c>
      <c r="K16">
        <f t="shared" si="0"/>
        <v>-1.6379310344827536E-2</v>
      </c>
    </row>
    <row r="17" spans="1:15" x14ac:dyDescent="0.2">
      <c r="A17" s="73" t="s">
        <v>11</v>
      </c>
      <c r="B17" s="74">
        <v>42395</v>
      </c>
      <c r="C17" s="75">
        <v>200726</v>
      </c>
      <c r="D17" s="75">
        <v>4631157700</v>
      </c>
      <c r="E17" s="75">
        <v>23200</v>
      </c>
      <c r="F17" s="75">
        <v>23380</v>
      </c>
      <c r="G17" s="75">
        <v>23072.04</v>
      </c>
      <c r="H17" s="75">
        <v>22820</v>
      </c>
      <c r="I17" s="75">
        <v>1.67</v>
      </c>
      <c r="J17" s="75">
        <v>380</v>
      </c>
      <c r="K17">
        <f t="shared" si="0"/>
        <v>1.6652059596844904E-2</v>
      </c>
    </row>
    <row r="18" spans="1:15" x14ac:dyDescent="0.2">
      <c r="A18" s="73" t="s">
        <v>11</v>
      </c>
      <c r="B18" s="74">
        <v>42396</v>
      </c>
      <c r="C18" s="75">
        <v>112190</v>
      </c>
      <c r="D18" s="75">
        <v>2611063280</v>
      </c>
      <c r="E18" s="75">
        <v>23360</v>
      </c>
      <c r="F18" s="75">
        <v>23480</v>
      </c>
      <c r="G18" s="75">
        <v>23273.58</v>
      </c>
      <c r="H18" s="75">
        <v>23000</v>
      </c>
      <c r="I18" s="75">
        <v>0.69</v>
      </c>
      <c r="J18" s="75">
        <v>160</v>
      </c>
      <c r="K18">
        <f t="shared" si="0"/>
        <v>6.8965517241379448E-3</v>
      </c>
    </row>
    <row r="19" spans="1:15" x14ac:dyDescent="0.2">
      <c r="A19" s="73" t="s">
        <v>11</v>
      </c>
      <c r="B19" s="74">
        <v>42397</v>
      </c>
      <c r="C19" s="75">
        <v>140043</v>
      </c>
      <c r="D19" s="75">
        <v>3269757760</v>
      </c>
      <c r="E19" s="75">
        <v>23320</v>
      </c>
      <c r="F19" s="75">
        <v>23400</v>
      </c>
      <c r="G19" s="75">
        <v>23348.240000000002</v>
      </c>
      <c r="H19" s="75">
        <v>23280</v>
      </c>
      <c r="I19" s="75">
        <v>-0.17</v>
      </c>
      <c r="J19" s="75">
        <v>-40</v>
      </c>
      <c r="K19">
        <f t="shared" si="0"/>
        <v>-1.712328767123239E-3</v>
      </c>
    </row>
    <row r="20" spans="1:15" x14ac:dyDescent="0.2">
      <c r="A20" s="73" t="s">
        <v>11</v>
      </c>
      <c r="B20" s="74">
        <v>42398</v>
      </c>
      <c r="C20" s="75">
        <v>247622</v>
      </c>
      <c r="D20" s="75">
        <v>5770723080</v>
      </c>
      <c r="E20" s="75">
        <v>23160</v>
      </c>
      <c r="F20" s="75">
        <v>23500</v>
      </c>
      <c r="G20" s="75">
        <v>23304.57</v>
      </c>
      <c r="H20" s="75">
        <v>23160</v>
      </c>
      <c r="I20" s="75">
        <v>-0.69</v>
      </c>
      <c r="J20" s="75">
        <v>-160</v>
      </c>
      <c r="K20">
        <f t="shared" si="0"/>
        <v>-6.8610634648370583E-3</v>
      </c>
      <c r="M20" s="4" t="s">
        <v>21</v>
      </c>
      <c r="N20" s="4" t="s">
        <v>22</v>
      </c>
      <c r="O20" s="4" t="s">
        <v>23</v>
      </c>
    </row>
    <row r="21" spans="1:15" x14ac:dyDescent="0.2">
      <c r="A21" s="73" t="s">
        <v>11</v>
      </c>
      <c r="B21" s="74">
        <v>42401</v>
      </c>
      <c r="C21" s="75">
        <v>65891</v>
      </c>
      <c r="D21" s="75">
        <v>1521387240</v>
      </c>
      <c r="E21" s="75">
        <v>23420</v>
      </c>
      <c r="F21" s="75">
        <v>23420</v>
      </c>
      <c r="G21" s="75">
        <v>23089.45</v>
      </c>
      <c r="H21" s="75">
        <v>22920</v>
      </c>
      <c r="I21" s="75">
        <v>1.1200000000000001</v>
      </c>
      <c r="J21" s="75">
        <v>260</v>
      </c>
      <c r="K21">
        <f t="shared" si="0"/>
        <v>1.1226252158894612E-2</v>
      </c>
      <c r="M21" s="47">
        <f>+N3</f>
        <v>-4.846625766871171E-2</v>
      </c>
      <c r="N21" s="47">
        <f>+M21+$M$8</f>
        <v>-2.5520200163976187E-2</v>
      </c>
      <c r="O21">
        <v>9</v>
      </c>
    </row>
    <row r="22" spans="1:15" x14ac:dyDescent="0.2">
      <c r="A22" s="73" t="s">
        <v>11</v>
      </c>
      <c r="B22" s="74">
        <v>42402</v>
      </c>
      <c r="C22" s="75">
        <v>56343</v>
      </c>
      <c r="D22" s="75">
        <v>1291910320</v>
      </c>
      <c r="E22" s="75">
        <v>22840</v>
      </c>
      <c r="F22" s="75">
        <v>23280</v>
      </c>
      <c r="G22" s="75">
        <v>22929.38</v>
      </c>
      <c r="H22" s="75">
        <v>22840</v>
      </c>
      <c r="I22" s="75">
        <v>-2.48</v>
      </c>
      <c r="J22" s="75">
        <v>-580</v>
      </c>
      <c r="K22">
        <f t="shared" si="0"/>
        <v>-2.4765157984628527E-2</v>
      </c>
      <c r="M22" s="47">
        <f>+N21</f>
        <v>-2.5520200163976187E-2</v>
      </c>
      <c r="N22" s="47">
        <f>+M22+$M$8</f>
        <v>-2.5741426592406635E-3</v>
      </c>
      <c r="O22">
        <v>258</v>
      </c>
    </row>
    <row r="23" spans="1:15" x14ac:dyDescent="0.2">
      <c r="A23" s="73" t="s">
        <v>11</v>
      </c>
      <c r="B23" s="74">
        <v>42403</v>
      </c>
      <c r="C23" s="75">
        <v>302641</v>
      </c>
      <c r="D23" s="75">
        <v>6928584160</v>
      </c>
      <c r="E23" s="75">
        <v>22800</v>
      </c>
      <c r="F23" s="75">
        <v>23100</v>
      </c>
      <c r="G23" s="75">
        <v>22893.74</v>
      </c>
      <c r="H23" s="75">
        <v>22660</v>
      </c>
      <c r="I23" s="75">
        <v>-0.18</v>
      </c>
      <c r="J23" s="75">
        <v>-40</v>
      </c>
      <c r="K23">
        <f t="shared" si="0"/>
        <v>-1.7513134851138146E-3</v>
      </c>
      <c r="M23" s="47">
        <f>+N22</f>
        <v>-2.5741426592406635E-3</v>
      </c>
      <c r="N23" s="47">
        <f>+M23+$M$8</f>
        <v>2.037191484549486E-2</v>
      </c>
      <c r="O23">
        <v>430</v>
      </c>
    </row>
    <row r="24" spans="1:15" x14ac:dyDescent="0.2">
      <c r="A24" s="73" t="s">
        <v>11</v>
      </c>
      <c r="B24" s="74">
        <v>42404</v>
      </c>
      <c r="C24" s="75">
        <v>199272</v>
      </c>
      <c r="D24" s="75">
        <v>4659838800</v>
      </c>
      <c r="E24" s="75">
        <v>23480</v>
      </c>
      <c r="F24" s="75">
        <v>23500</v>
      </c>
      <c r="G24" s="75">
        <v>23384.31</v>
      </c>
      <c r="H24" s="75">
        <v>23000</v>
      </c>
      <c r="I24" s="75">
        <v>2.98</v>
      </c>
      <c r="J24" s="75">
        <v>680</v>
      </c>
      <c r="K24">
        <f t="shared" si="0"/>
        <v>2.9824561403508865E-2</v>
      </c>
      <c r="M24" s="47">
        <f>+N23</f>
        <v>2.037191484549486E-2</v>
      </c>
      <c r="N24" s="47">
        <f>+M24+$M$8</f>
        <v>4.3317972350230383E-2</v>
      </c>
      <c r="O24">
        <v>32</v>
      </c>
    </row>
    <row r="25" spans="1:15" x14ac:dyDescent="0.2">
      <c r="A25" s="73" t="s">
        <v>11</v>
      </c>
      <c r="B25" s="74">
        <v>42405</v>
      </c>
      <c r="C25" s="75">
        <v>209136</v>
      </c>
      <c r="D25" s="75">
        <v>4886632220</v>
      </c>
      <c r="E25" s="75">
        <v>23400</v>
      </c>
      <c r="F25" s="75">
        <v>23500</v>
      </c>
      <c r="G25" s="75">
        <v>23365.81</v>
      </c>
      <c r="H25" s="75">
        <v>23220</v>
      </c>
      <c r="I25" s="75">
        <v>-0.34</v>
      </c>
      <c r="J25" s="75">
        <v>-80</v>
      </c>
      <c r="K25">
        <f t="shared" si="0"/>
        <v>-3.4071550255536653E-3</v>
      </c>
      <c r="O25">
        <f>+SUM(O21:O24)</f>
        <v>729</v>
      </c>
    </row>
    <row r="26" spans="1:15" ht="13.5" thickBot="1" x14ac:dyDescent="0.25">
      <c r="A26" s="73" t="s">
        <v>11</v>
      </c>
      <c r="B26" s="74">
        <v>42408</v>
      </c>
      <c r="C26" s="75">
        <v>98035</v>
      </c>
      <c r="D26" s="75">
        <v>2280630360</v>
      </c>
      <c r="E26" s="75">
        <v>23400</v>
      </c>
      <c r="F26" s="75">
        <v>23400</v>
      </c>
      <c r="G26" s="75">
        <v>23263.43</v>
      </c>
      <c r="H26" s="75">
        <v>23240</v>
      </c>
      <c r="I26" s="75">
        <v>0</v>
      </c>
      <c r="J26" s="75">
        <v>0</v>
      </c>
      <c r="K26">
        <f t="shared" si="0"/>
        <v>0</v>
      </c>
    </row>
    <row r="27" spans="1:15" x14ac:dyDescent="0.2">
      <c r="A27" s="73" t="s">
        <v>11</v>
      </c>
      <c r="B27" s="74">
        <v>42409</v>
      </c>
      <c r="C27" s="75">
        <v>671502</v>
      </c>
      <c r="D27" s="75">
        <v>15827375060</v>
      </c>
      <c r="E27" s="75">
        <v>23540</v>
      </c>
      <c r="F27" s="75">
        <v>23720</v>
      </c>
      <c r="G27" s="75">
        <v>23570.11</v>
      </c>
      <c r="H27" s="75">
        <v>23260</v>
      </c>
      <c r="I27" s="75">
        <v>0.6</v>
      </c>
      <c r="J27" s="75">
        <v>140</v>
      </c>
      <c r="K27">
        <f t="shared" si="0"/>
        <v>5.9829059829059617E-3</v>
      </c>
      <c r="M27" s="41" t="s">
        <v>24</v>
      </c>
      <c r="N27" s="41" t="s">
        <v>26</v>
      </c>
    </row>
    <row r="28" spans="1:15" x14ac:dyDescent="0.2">
      <c r="A28" s="73" t="s">
        <v>11</v>
      </c>
      <c r="B28" s="74">
        <v>42410</v>
      </c>
      <c r="C28" s="75">
        <v>94576</v>
      </c>
      <c r="D28" s="75">
        <v>2242062620</v>
      </c>
      <c r="E28" s="75">
        <v>23700</v>
      </c>
      <c r="F28" s="75">
        <v>23760</v>
      </c>
      <c r="G28" s="75">
        <v>23706.46</v>
      </c>
      <c r="H28" s="75">
        <v>23400</v>
      </c>
      <c r="I28" s="75">
        <v>0.68</v>
      </c>
      <c r="J28" s="75">
        <v>160</v>
      </c>
      <c r="K28">
        <f t="shared" si="0"/>
        <v>6.7969413763806497E-3</v>
      </c>
      <c r="M28" s="98">
        <v>-4.846625766871171E-2</v>
      </c>
      <c r="N28" s="39">
        <v>1</v>
      </c>
    </row>
    <row r="29" spans="1:15" x14ac:dyDescent="0.2">
      <c r="A29" s="73" t="s">
        <v>11</v>
      </c>
      <c r="B29" s="74">
        <v>42411</v>
      </c>
      <c r="C29" s="75">
        <v>249509</v>
      </c>
      <c r="D29" s="75">
        <v>5881419900</v>
      </c>
      <c r="E29" s="75">
        <v>23700</v>
      </c>
      <c r="F29" s="75">
        <v>23700</v>
      </c>
      <c r="G29" s="75">
        <v>23571.97</v>
      </c>
      <c r="H29" s="75">
        <v>23340</v>
      </c>
      <c r="I29" s="75">
        <v>0</v>
      </c>
      <c r="J29" s="75">
        <v>0</v>
      </c>
      <c r="K29">
        <f t="shared" si="0"/>
        <v>0</v>
      </c>
      <c r="M29" s="98">
        <v>-2.5520200163976187E-2</v>
      </c>
      <c r="N29" s="39">
        <v>8</v>
      </c>
    </row>
    <row r="30" spans="1:15" x14ac:dyDescent="0.2">
      <c r="A30" s="73" t="s">
        <v>11</v>
      </c>
      <c r="B30" s="74">
        <v>42412</v>
      </c>
      <c r="C30" s="75">
        <v>135210</v>
      </c>
      <c r="D30" s="75">
        <v>3215967760</v>
      </c>
      <c r="E30" s="75">
        <v>23800</v>
      </c>
      <c r="F30" s="75">
        <v>23900</v>
      </c>
      <c r="G30" s="75">
        <v>23784.98</v>
      </c>
      <c r="H30" s="75">
        <v>23580</v>
      </c>
      <c r="I30" s="75">
        <v>0.42</v>
      </c>
      <c r="J30" s="75">
        <v>100</v>
      </c>
      <c r="K30">
        <f t="shared" si="0"/>
        <v>4.2194092827003704E-3</v>
      </c>
      <c r="M30" s="98">
        <v>-2.5520200163976187E-2</v>
      </c>
      <c r="N30" s="39">
        <v>0</v>
      </c>
    </row>
    <row r="31" spans="1:15" x14ac:dyDescent="0.2">
      <c r="A31" s="73" t="s">
        <v>11</v>
      </c>
      <c r="B31" s="74">
        <v>42415</v>
      </c>
      <c r="C31" s="75">
        <v>45750</v>
      </c>
      <c r="D31" s="75">
        <v>1088694220</v>
      </c>
      <c r="E31" s="75">
        <v>23800</v>
      </c>
      <c r="F31" s="75">
        <v>23860</v>
      </c>
      <c r="G31" s="75">
        <v>23796.59</v>
      </c>
      <c r="H31" s="75">
        <v>23760</v>
      </c>
      <c r="I31" s="75">
        <v>0</v>
      </c>
      <c r="J31" s="75">
        <v>0</v>
      </c>
      <c r="K31">
        <f t="shared" si="0"/>
        <v>0</v>
      </c>
      <c r="M31" s="98">
        <v>-2.5741426592406635E-3</v>
      </c>
      <c r="N31" s="39">
        <v>258</v>
      </c>
    </row>
    <row r="32" spans="1:15" x14ac:dyDescent="0.2">
      <c r="A32" s="73" t="s">
        <v>11</v>
      </c>
      <c r="B32" s="74">
        <v>42416</v>
      </c>
      <c r="C32" s="75">
        <v>312870</v>
      </c>
      <c r="D32" s="75">
        <v>7481685000</v>
      </c>
      <c r="E32" s="75">
        <v>23700</v>
      </c>
      <c r="F32" s="75">
        <v>24100</v>
      </c>
      <c r="G32" s="75">
        <v>23913.08</v>
      </c>
      <c r="H32" s="75">
        <v>23700</v>
      </c>
      <c r="I32" s="75">
        <v>-0.42</v>
      </c>
      <c r="J32" s="75">
        <v>-100</v>
      </c>
      <c r="K32">
        <f t="shared" si="0"/>
        <v>-4.2016806722688926E-3</v>
      </c>
      <c r="M32" s="98">
        <v>-2.5741426592406635E-3</v>
      </c>
      <c r="N32" s="39">
        <v>0</v>
      </c>
    </row>
    <row r="33" spans="1:14" x14ac:dyDescent="0.2">
      <c r="A33" s="73" t="s">
        <v>11</v>
      </c>
      <c r="B33" s="74">
        <v>42417</v>
      </c>
      <c r="C33" s="75">
        <v>212119</v>
      </c>
      <c r="D33" s="75">
        <v>5160624600</v>
      </c>
      <c r="E33" s="75">
        <v>24720</v>
      </c>
      <c r="F33" s="75">
        <v>24720</v>
      </c>
      <c r="G33" s="75">
        <v>24328.91</v>
      </c>
      <c r="H33" s="75">
        <v>23700</v>
      </c>
      <c r="I33" s="75">
        <v>4.3</v>
      </c>
      <c r="J33" s="75">
        <v>1020</v>
      </c>
      <c r="K33">
        <f t="shared" si="0"/>
        <v>4.3037974683544311E-2</v>
      </c>
      <c r="M33" s="98">
        <v>2.037191484549486E-2</v>
      </c>
      <c r="N33" s="39">
        <v>430</v>
      </c>
    </row>
    <row r="34" spans="1:14" x14ac:dyDescent="0.2">
      <c r="A34" s="73" t="s">
        <v>11</v>
      </c>
      <c r="B34" s="74">
        <v>42418</v>
      </c>
      <c r="C34" s="75">
        <v>296874</v>
      </c>
      <c r="D34" s="75">
        <v>7354134480</v>
      </c>
      <c r="E34" s="75">
        <v>24820</v>
      </c>
      <c r="F34" s="75">
        <v>24880</v>
      </c>
      <c r="G34" s="75">
        <v>24771.9</v>
      </c>
      <c r="H34" s="75">
        <v>24580</v>
      </c>
      <c r="I34" s="75">
        <v>0.4</v>
      </c>
      <c r="J34" s="75">
        <v>100</v>
      </c>
      <c r="K34">
        <f t="shared" si="0"/>
        <v>4.045307443365731E-3</v>
      </c>
      <c r="M34" s="98">
        <v>2.037191484549486E-2</v>
      </c>
      <c r="N34" s="39">
        <v>0</v>
      </c>
    </row>
    <row r="35" spans="1:14" x14ac:dyDescent="0.2">
      <c r="A35" s="73" t="s">
        <v>11</v>
      </c>
      <c r="B35" s="74">
        <v>42419</v>
      </c>
      <c r="C35" s="75">
        <v>305707</v>
      </c>
      <c r="D35" s="75">
        <v>7517512600</v>
      </c>
      <c r="E35" s="75">
        <v>24960</v>
      </c>
      <c r="F35" s="75">
        <v>24960</v>
      </c>
      <c r="G35" s="75">
        <v>24590.58</v>
      </c>
      <c r="H35" s="75">
        <v>24400</v>
      </c>
      <c r="I35" s="75">
        <v>0.56000000000000005</v>
      </c>
      <c r="J35" s="75">
        <v>140</v>
      </c>
      <c r="K35">
        <f t="shared" si="0"/>
        <v>5.6406124093473231E-3</v>
      </c>
      <c r="M35" s="98">
        <v>4.3317972350230383E-2</v>
      </c>
      <c r="N35" s="39">
        <v>32</v>
      </c>
    </row>
    <row r="36" spans="1:14" ht="13.5" thickBot="1" x14ac:dyDescent="0.25">
      <c r="A36" s="73" t="s">
        <v>11</v>
      </c>
      <c r="B36" s="74">
        <v>42422</v>
      </c>
      <c r="C36" s="75">
        <v>143061</v>
      </c>
      <c r="D36" s="75">
        <v>3546964980</v>
      </c>
      <c r="E36" s="75">
        <v>24740</v>
      </c>
      <c r="F36" s="75">
        <v>24840</v>
      </c>
      <c r="G36" s="75">
        <v>24793.37</v>
      </c>
      <c r="H36" s="75">
        <v>24580</v>
      </c>
      <c r="I36" s="75">
        <v>-0.88</v>
      </c>
      <c r="J36" s="75">
        <v>-220</v>
      </c>
      <c r="K36">
        <f t="shared" si="0"/>
        <v>-8.8141025641025328E-3</v>
      </c>
      <c r="M36" s="40" t="s">
        <v>25</v>
      </c>
      <c r="N36" s="40">
        <v>0</v>
      </c>
    </row>
    <row r="37" spans="1:14" x14ac:dyDescent="0.2">
      <c r="A37" s="73" t="s">
        <v>11</v>
      </c>
      <c r="B37" s="74">
        <v>42423</v>
      </c>
      <c r="C37" s="75">
        <v>423797</v>
      </c>
      <c r="D37" s="75">
        <v>10438370280</v>
      </c>
      <c r="E37" s="75">
        <v>24660</v>
      </c>
      <c r="F37" s="75">
        <v>24740</v>
      </c>
      <c r="G37" s="75">
        <v>24630.59</v>
      </c>
      <c r="H37" s="75">
        <v>24400</v>
      </c>
      <c r="I37" s="75">
        <v>-0.32</v>
      </c>
      <c r="J37" s="75">
        <v>-80</v>
      </c>
      <c r="K37">
        <f t="shared" si="0"/>
        <v>-3.2336297493936739E-3</v>
      </c>
    </row>
    <row r="38" spans="1:14" x14ac:dyDescent="0.2">
      <c r="A38" s="73" t="s">
        <v>11</v>
      </c>
      <c r="B38" s="74">
        <v>42424</v>
      </c>
      <c r="C38" s="75">
        <v>372730</v>
      </c>
      <c r="D38" s="75">
        <v>9227194120</v>
      </c>
      <c r="E38" s="75">
        <v>24720</v>
      </c>
      <c r="F38" s="75">
        <v>24800</v>
      </c>
      <c r="G38" s="75">
        <v>24755.71</v>
      </c>
      <c r="H38" s="75">
        <v>24440</v>
      </c>
      <c r="I38" s="75">
        <v>0.24</v>
      </c>
      <c r="J38" s="75">
        <v>60</v>
      </c>
      <c r="K38">
        <f t="shared" si="0"/>
        <v>2.4330900243310083E-3</v>
      </c>
    </row>
    <row r="39" spans="1:14" x14ac:dyDescent="0.2">
      <c r="A39" s="73" t="s">
        <v>11</v>
      </c>
      <c r="B39" s="74">
        <v>42425</v>
      </c>
      <c r="C39" s="75">
        <v>215742</v>
      </c>
      <c r="D39" s="75">
        <v>5364618660</v>
      </c>
      <c r="E39" s="75">
        <v>24960</v>
      </c>
      <c r="F39" s="75">
        <v>24960</v>
      </c>
      <c r="G39" s="75">
        <v>24865.9</v>
      </c>
      <c r="H39" s="75">
        <v>24620</v>
      </c>
      <c r="I39" s="75">
        <v>0.97</v>
      </c>
      <c r="J39" s="75">
        <v>240</v>
      </c>
      <c r="K39">
        <f t="shared" si="0"/>
        <v>9.7087378640776656E-3</v>
      </c>
    </row>
    <row r="40" spans="1:14" x14ac:dyDescent="0.2">
      <c r="A40" s="73" t="s">
        <v>11</v>
      </c>
      <c r="B40" s="74">
        <v>42426</v>
      </c>
      <c r="C40" s="75">
        <v>562586</v>
      </c>
      <c r="D40" s="75">
        <v>14065032160</v>
      </c>
      <c r="E40" s="75">
        <v>25000</v>
      </c>
      <c r="F40" s="75">
        <v>25200</v>
      </c>
      <c r="G40" s="75">
        <v>25000.68</v>
      </c>
      <c r="H40" s="75">
        <v>24640</v>
      </c>
      <c r="I40" s="75">
        <v>0.16</v>
      </c>
      <c r="J40" s="75">
        <v>40</v>
      </c>
      <c r="K40">
        <f t="shared" si="0"/>
        <v>1.6025641025640969E-3</v>
      </c>
      <c r="M40" s="45" t="s">
        <v>32</v>
      </c>
      <c r="N40" s="45" t="s">
        <v>37</v>
      </c>
    </row>
    <row r="41" spans="1:14" x14ac:dyDescent="0.2">
      <c r="A41" s="73" t="s">
        <v>11</v>
      </c>
      <c r="B41" s="74">
        <v>42429</v>
      </c>
      <c r="C41" s="75">
        <v>54530</v>
      </c>
      <c r="D41" s="75">
        <v>1365489240</v>
      </c>
      <c r="E41" s="75">
        <v>25080</v>
      </c>
      <c r="F41" s="75">
        <v>25080</v>
      </c>
      <c r="G41" s="75">
        <v>25041.06</v>
      </c>
      <c r="H41" s="75">
        <v>25000</v>
      </c>
      <c r="I41" s="75">
        <v>0.32</v>
      </c>
      <c r="J41" s="75">
        <v>80</v>
      </c>
      <c r="K41">
        <f t="shared" si="0"/>
        <v>3.2000000000000917E-3</v>
      </c>
      <c r="M41" s="4" t="s">
        <v>38</v>
      </c>
      <c r="N41">
        <f>+O21</f>
        <v>9</v>
      </c>
    </row>
    <row r="42" spans="1:14" x14ac:dyDescent="0.2">
      <c r="A42" s="73" t="s">
        <v>11</v>
      </c>
      <c r="B42" s="74">
        <v>42430</v>
      </c>
      <c r="C42" s="75">
        <v>101156</v>
      </c>
      <c r="D42" s="75">
        <v>2552124160</v>
      </c>
      <c r="E42" s="75">
        <v>25260</v>
      </c>
      <c r="F42" s="75">
        <v>25400</v>
      </c>
      <c r="G42" s="75">
        <v>25229.59</v>
      </c>
      <c r="H42" s="75">
        <v>25000</v>
      </c>
      <c r="I42" s="75">
        <v>0.72</v>
      </c>
      <c r="J42" s="75">
        <v>180</v>
      </c>
      <c r="K42">
        <f t="shared" si="0"/>
        <v>7.1770334928229484E-3</v>
      </c>
      <c r="M42" s="4" t="s">
        <v>39</v>
      </c>
      <c r="N42">
        <f>+O22</f>
        <v>258</v>
      </c>
    </row>
    <row r="43" spans="1:14" x14ac:dyDescent="0.2">
      <c r="A43" s="73" t="s">
        <v>11</v>
      </c>
      <c r="B43" s="74">
        <v>42431</v>
      </c>
      <c r="C43" s="75">
        <v>267607</v>
      </c>
      <c r="D43" s="75">
        <v>6835099060</v>
      </c>
      <c r="E43" s="75">
        <v>25760</v>
      </c>
      <c r="F43" s="75">
        <v>25900</v>
      </c>
      <c r="G43" s="75">
        <v>25541.56</v>
      </c>
      <c r="H43" s="75">
        <v>25200</v>
      </c>
      <c r="I43" s="75">
        <v>1.98</v>
      </c>
      <c r="J43" s="75">
        <v>500</v>
      </c>
      <c r="K43">
        <f t="shared" si="0"/>
        <v>1.9794140934283444E-2</v>
      </c>
      <c r="M43" s="4" t="s">
        <v>40</v>
      </c>
      <c r="N43">
        <f>+O23</f>
        <v>430</v>
      </c>
    </row>
    <row r="44" spans="1:14" x14ac:dyDescent="0.2">
      <c r="A44" s="73" t="s">
        <v>11</v>
      </c>
      <c r="B44" s="74">
        <v>42432</v>
      </c>
      <c r="C44" s="75">
        <v>189640</v>
      </c>
      <c r="D44" s="75">
        <v>4918944900</v>
      </c>
      <c r="E44" s="75">
        <v>25700</v>
      </c>
      <c r="F44" s="75">
        <v>26080</v>
      </c>
      <c r="G44" s="75">
        <v>25938.33</v>
      </c>
      <c r="H44" s="75">
        <v>25600</v>
      </c>
      <c r="I44" s="75">
        <v>-0.23</v>
      </c>
      <c r="J44" s="75">
        <v>-60</v>
      </c>
      <c r="K44">
        <f t="shared" si="0"/>
        <v>-2.3291925465838137E-3</v>
      </c>
      <c r="M44" s="4" t="s">
        <v>41</v>
      </c>
      <c r="N44">
        <f>+O24</f>
        <v>32</v>
      </c>
    </row>
    <row r="45" spans="1:14" x14ac:dyDescent="0.2">
      <c r="A45" s="73" t="s">
        <v>11</v>
      </c>
      <c r="B45" s="74">
        <v>42433</v>
      </c>
      <c r="C45" s="75">
        <v>171264</v>
      </c>
      <c r="D45" s="75">
        <v>4432510120</v>
      </c>
      <c r="E45" s="75">
        <v>25860</v>
      </c>
      <c r="F45" s="75">
        <v>26140</v>
      </c>
      <c r="G45" s="75">
        <v>25881.15</v>
      </c>
      <c r="H45" s="75">
        <v>25700</v>
      </c>
      <c r="I45" s="75">
        <v>0.62</v>
      </c>
      <c r="J45" s="75">
        <v>160</v>
      </c>
      <c r="K45">
        <f t="shared" si="0"/>
        <v>6.225680933852118E-3</v>
      </c>
    </row>
    <row r="46" spans="1:14" ht="13.5" thickBot="1" x14ac:dyDescent="0.25">
      <c r="A46" s="73" t="s">
        <v>11</v>
      </c>
      <c r="B46" s="74">
        <v>42436</v>
      </c>
      <c r="C46" s="75">
        <v>88613</v>
      </c>
      <c r="D46" s="75">
        <v>2302333620</v>
      </c>
      <c r="E46" s="75">
        <v>25900</v>
      </c>
      <c r="F46" s="75">
        <v>26200</v>
      </c>
      <c r="G46" s="75">
        <v>25981.89</v>
      </c>
      <c r="H46" s="75">
        <v>25600</v>
      </c>
      <c r="I46" s="75">
        <v>0.15</v>
      </c>
      <c r="J46" s="75">
        <v>40</v>
      </c>
      <c r="K46">
        <f t="shared" si="0"/>
        <v>1.5467904098993568E-3</v>
      </c>
    </row>
    <row r="47" spans="1:14" x14ac:dyDescent="0.2">
      <c r="A47" s="73" t="s">
        <v>11</v>
      </c>
      <c r="B47" s="74">
        <v>42437</v>
      </c>
      <c r="C47" s="75">
        <v>210515</v>
      </c>
      <c r="D47" s="75">
        <v>5357741320</v>
      </c>
      <c r="E47" s="75">
        <v>25780</v>
      </c>
      <c r="F47" s="75">
        <v>25900</v>
      </c>
      <c r="G47" s="75">
        <v>25450.639999999999</v>
      </c>
      <c r="H47" s="75">
        <v>25300</v>
      </c>
      <c r="I47" s="75">
        <v>-0.46</v>
      </c>
      <c r="J47" s="75">
        <v>-120</v>
      </c>
      <c r="K47">
        <f t="shared" si="0"/>
        <v>-4.6332046332046017E-3</v>
      </c>
      <c r="M47" s="41"/>
      <c r="N47" s="41"/>
    </row>
    <row r="48" spans="1:14" x14ac:dyDescent="0.2">
      <c r="A48" s="73" t="s">
        <v>11</v>
      </c>
      <c r="B48" s="74">
        <v>42438</v>
      </c>
      <c r="C48" s="75">
        <v>163558</v>
      </c>
      <c r="D48" s="75">
        <v>4256760900</v>
      </c>
      <c r="E48" s="75">
        <v>26000</v>
      </c>
      <c r="F48" s="75">
        <v>26100</v>
      </c>
      <c r="G48" s="75">
        <v>26026</v>
      </c>
      <c r="H48" s="75">
        <v>25600</v>
      </c>
      <c r="I48" s="75">
        <v>0.85</v>
      </c>
      <c r="J48" s="75">
        <v>220</v>
      </c>
      <c r="K48">
        <f t="shared" si="0"/>
        <v>8.5337470907680402E-3</v>
      </c>
      <c r="M48" s="98"/>
      <c r="N48" s="39"/>
    </row>
    <row r="49" spans="1:16" x14ac:dyDescent="0.2">
      <c r="A49" s="73" t="s">
        <v>11</v>
      </c>
      <c r="B49" s="74">
        <v>42439</v>
      </c>
      <c r="C49" s="75">
        <v>115685</v>
      </c>
      <c r="D49" s="75">
        <v>2991821840</v>
      </c>
      <c r="E49" s="75">
        <v>26180</v>
      </c>
      <c r="F49" s="75">
        <v>26180</v>
      </c>
      <c r="G49" s="75">
        <v>25861.8</v>
      </c>
      <c r="H49" s="75">
        <v>25640</v>
      </c>
      <c r="I49" s="75">
        <v>0.69</v>
      </c>
      <c r="J49" s="75">
        <v>180</v>
      </c>
      <c r="K49">
        <f t="shared" si="0"/>
        <v>6.9230769230770317E-3</v>
      </c>
      <c r="M49" s="98"/>
      <c r="N49" s="39"/>
    </row>
    <row r="50" spans="1:16" x14ac:dyDescent="0.2">
      <c r="A50" s="73" t="s">
        <v>11</v>
      </c>
      <c r="B50" s="74">
        <v>42440</v>
      </c>
      <c r="C50" s="75">
        <v>43737</v>
      </c>
      <c r="D50" s="75">
        <v>1141729960</v>
      </c>
      <c r="E50" s="75">
        <v>26200</v>
      </c>
      <c r="F50" s="75">
        <v>26260</v>
      </c>
      <c r="G50" s="75">
        <v>26104.44</v>
      </c>
      <c r="H50" s="75">
        <v>25820</v>
      </c>
      <c r="I50" s="75">
        <v>0.08</v>
      </c>
      <c r="J50" s="75">
        <v>20</v>
      </c>
      <c r="K50">
        <f t="shared" si="0"/>
        <v>7.6394194041262686E-4</v>
      </c>
      <c r="M50" s="98"/>
      <c r="N50" s="39"/>
    </row>
    <row r="51" spans="1:16" x14ac:dyDescent="0.2">
      <c r="A51" s="73" t="s">
        <v>11</v>
      </c>
      <c r="B51" s="74">
        <v>42443</v>
      </c>
      <c r="C51" s="75">
        <v>10857</v>
      </c>
      <c r="D51" s="75">
        <v>282808580</v>
      </c>
      <c r="E51" s="75">
        <v>26040</v>
      </c>
      <c r="F51" s="75">
        <v>26100</v>
      </c>
      <c r="G51" s="75">
        <v>26048.5</v>
      </c>
      <c r="H51" s="75">
        <v>26000</v>
      </c>
      <c r="I51" s="75">
        <v>-0.61</v>
      </c>
      <c r="J51" s="75">
        <v>-160</v>
      </c>
      <c r="K51">
        <f t="shared" si="0"/>
        <v>-6.1068702290076882E-3</v>
      </c>
      <c r="M51" s="98"/>
      <c r="N51" s="39"/>
    </row>
    <row r="52" spans="1:16" ht="13.5" thickBot="1" x14ac:dyDescent="0.25">
      <c r="A52" s="73" t="s">
        <v>11</v>
      </c>
      <c r="B52" s="74">
        <v>42444</v>
      </c>
      <c r="C52" s="75">
        <v>62487</v>
      </c>
      <c r="D52" s="75">
        <v>1629205120</v>
      </c>
      <c r="E52" s="75">
        <v>26080</v>
      </c>
      <c r="F52" s="75">
        <v>26200</v>
      </c>
      <c r="G52" s="75">
        <v>26072.71</v>
      </c>
      <c r="H52" s="75">
        <v>25840</v>
      </c>
      <c r="I52" s="75">
        <v>0.15</v>
      </c>
      <c r="J52" s="75">
        <v>40</v>
      </c>
      <c r="K52">
        <f t="shared" si="0"/>
        <v>1.536098310291889E-3</v>
      </c>
      <c r="M52" s="40"/>
      <c r="N52" s="40"/>
    </row>
    <row r="53" spans="1:16" x14ac:dyDescent="0.2">
      <c r="A53" s="73" t="s">
        <v>11</v>
      </c>
      <c r="B53" s="74">
        <v>42445</v>
      </c>
      <c r="C53" s="75">
        <v>27237</v>
      </c>
      <c r="D53" s="75">
        <v>703087360</v>
      </c>
      <c r="E53" s="75">
        <v>25800</v>
      </c>
      <c r="F53" s="75">
        <v>25900</v>
      </c>
      <c r="G53" s="75">
        <v>25813.69</v>
      </c>
      <c r="H53" s="75">
        <v>25500</v>
      </c>
      <c r="I53" s="75">
        <v>-1.07</v>
      </c>
      <c r="J53" s="75">
        <v>-280</v>
      </c>
      <c r="K53">
        <f t="shared" si="0"/>
        <v>-1.0736196319018454E-2</v>
      </c>
      <c r="P53">
        <v>688</v>
      </c>
    </row>
    <row r="54" spans="1:16" x14ac:dyDescent="0.2">
      <c r="A54" s="73" t="s">
        <v>11</v>
      </c>
      <c r="B54" s="74">
        <v>42446</v>
      </c>
      <c r="C54" s="75">
        <v>108361</v>
      </c>
      <c r="D54" s="75">
        <v>2803712300</v>
      </c>
      <c r="E54" s="75">
        <v>25880</v>
      </c>
      <c r="F54" s="75">
        <v>25900</v>
      </c>
      <c r="G54" s="75">
        <v>25873.81</v>
      </c>
      <c r="H54" s="75">
        <v>25520</v>
      </c>
      <c r="I54" s="75">
        <v>0.31</v>
      </c>
      <c r="J54" s="75">
        <v>80</v>
      </c>
      <c r="K54">
        <f t="shared" si="0"/>
        <v>3.1007751937983663E-3</v>
      </c>
      <c r="P54">
        <f>+P53/30</f>
        <v>22.933333333333334</v>
      </c>
    </row>
    <row r="55" spans="1:16" x14ac:dyDescent="0.2">
      <c r="A55" s="73" t="s">
        <v>11</v>
      </c>
      <c r="B55" s="74">
        <v>42447</v>
      </c>
      <c r="C55" s="75">
        <v>178540</v>
      </c>
      <c r="D55" s="75">
        <v>4620775260</v>
      </c>
      <c r="E55" s="75">
        <v>25900</v>
      </c>
      <c r="F55" s="75">
        <v>25900</v>
      </c>
      <c r="G55" s="75">
        <v>25880.9</v>
      </c>
      <c r="H55" s="75">
        <v>25620</v>
      </c>
      <c r="I55" s="75">
        <v>0.08</v>
      </c>
      <c r="J55" s="75">
        <v>20</v>
      </c>
      <c r="K55">
        <f t="shared" si="0"/>
        <v>7.7279752704795257E-4</v>
      </c>
    </row>
    <row r="56" spans="1:16" x14ac:dyDescent="0.2">
      <c r="A56" s="73" t="s">
        <v>11</v>
      </c>
      <c r="B56" s="74">
        <v>42451</v>
      </c>
      <c r="C56" s="75">
        <v>107449</v>
      </c>
      <c r="D56" s="75">
        <v>2792843700</v>
      </c>
      <c r="E56" s="75">
        <v>26000</v>
      </c>
      <c r="F56" s="75">
        <v>26280</v>
      </c>
      <c r="G56" s="75">
        <v>25992.27</v>
      </c>
      <c r="H56" s="75">
        <v>25420</v>
      </c>
      <c r="I56" s="75">
        <v>0.39</v>
      </c>
      <c r="J56" s="75">
        <v>100</v>
      </c>
      <c r="K56">
        <f t="shared" si="0"/>
        <v>3.8610038610038533E-3</v>
      </c>
    </row>
    <row r="57" spans="1:16" x14ac:dyDescent="0.2">
      <c r="A57" s="73" t="s">
        <v>11</v>
      </c>
      <c r="B57" s="74">
        <v>42452</v>
      </c>
      <c r="C57" s="75">
        <v>120221</v>
      </c>
      <c r="D57" s="75">
        <v>3131338980</v>
      </c>
      <c r="E57" s="75">
        <v>26780</v>
      </c>
      <c r="F57" s="75">
        <v>26780</v>
      </c>
      <c r="G57" s="75">
        <v>26046.52</v>
      </c>
      <c r="H57" s="75">
        <v>25480</v>
      </c>
      <c r="I57" s="75">
        <v>3</v>
      </c>
      <c r="J57" s="75">
        <v>780</v>
      </c>
      <c r="K57">
        <f t="shared" si="0"/>
        <v>3.0000000000000027E-2</v>
      </c>
    </row>
    <row r="58" spans="1:16" x14ac:dyDescent="0.2">
      <c r="A58" s="73" t="s">
        <v>11</v>
      </c>
      <c r="B58" s="74">
        <v>42457</v>
      </c>
      <c r="C58" s="75">
        <v>7380</v>
      </c>
      <c r="D58" s="75">
        <v>192525900</v>
      </c>
      <c r="E58" s="75">
        <v>26480</v>
      </c>
      <c r="F58" s="75">
        <v>26480</v>
      </c>
      <c r="G58" s="75">
        <v>26087.52</v>
      </c>
      <c r="H58" s="75">
        <v>25800</v>
      </c>
      <c r="I58" s="75">
        <v>-1.1200000000000001</v>
      </c>
      <c r="J58" s="75">
        <v>-300</v>
      </c>
      <c r="K58">
        <f t="shared" si="0"/>
        <v>-1.1202389843166571E-2</v>
      </c>
    </row>
    <row r="59" spans="1:16" x14ac:dyDescent="0.2">
      <c r="A59" s="73" t="s">
        <v>11</v>
      </c>
      <c r="B59" s="74">
        <v>42458</v>
      </c>
      <c r="C59" s="75">
        <v>38225</v>
      </c>
      <c r="D59" s="75">
        <v>993530480</v>
      </c>
      <c r="E59" s="75">
        <v>26380</v>
      </c>
      <c r="F59" s="75">
        <v>26380</v>
      </c>
      <c r="G59" s="75">
        <v>25991.64</v>
      </c>
      <c r="H59" s="75">
        <v>25680</v>
      </c>
      <c r="I59" s="75">
        <v>-0.38</v>
      </c>
      <c r="J59" s="75">
        <v>-100</v>
      </c>
      <c r="K59">
        <f t="shared" si="0"/>
        <v>-3.7764350453172169E-3</v>
      </c>
    </row>
    <row r="60" spans="1:16" x14ac:dyDescent="0.2">
      <c r="A60" s="73" t="s">
        <v>11</v>
      </c>
      <c r="B60" s="74">
        <v>42459</v>
      </c>
      <c r="C60" s="75">
        <v>119551</v>
      </c>
      <c r="D60" s="75">
        <v>3191148540</v>
      </c>
      <c r="E60" s="75">
        <v>26800</v>
      </c>
      <c r="F60" s="75">
        <v>26800</v>
      </c>
      <c r="G60" s="75">
        <v>26692.78</v>
      </c>
      <c r="H60" s="75">
        <v>26060</v>
      </c>
      <c r="I60" s="75">
        <v>1.59</v>
      </c>
      <c r="J60" s="75">
        <v>420</v>
      </c>
      <c r="K60">
        <f t="shared" si="0"/>
        <v>1.5921152388172821E-2</v>
      </c>
    </row>
    <row r="61" spans="1:16" x14ac:dyDescent="0.2">
      <c r="A61" s="73" t="s">
        <v>11</v>
      </c>
      <c r="B61" s="74">
        <v>42460</v>
      </c>
      <c r="C61" s="75">
        <v>266528</v>
      </c>
      <c r="D61" s="75">
        <v>7180199840</v>
      </c>
      <c r="E61" s="75">
        <v>27480</v>
      </c>
      <c r="F61" s="75">
        <v>27480</v>
      </c>
      <c r="G61" s="75">
        <v>26939.759999999998</v>
      </c>
      <c r="H61" s="75">
        <v>26500</v>
      </c>
      <c r="I61" s="75">
        <v>2.54</v>
      </c>
      <c r="J61" s="75">
        <v>680</v>
      </c>
      <c r="K61">
        <f t="shared" si="0"/>
        <v>2.5373134328358304E-2</v>
      </c>
    </row>
    <row r="62" spans="1:16" x14ac:dyDescent="0.2">
      <c r="A62" s="73" t="s">
        <v>11</v>
      </c>
      <c r="B62" s="74">
        <v>42461</v>
      </c>
      <c r="C62" s="75">
        <v>482196</v>
      </c>
      <c r="D62" s="75">
        <v>13361076740</v>
      </c>
      <c r="E62" s="75">
        <v>27500</v>
      </c>
      <c r="F62" s="75">
        <v>28000</v>
      </c>
      <c r="G62" s="75">
        <v>27708.81</v>
      </c>
      <c r="H62" s="75">
        <v>26540</v>
      </c>
      <c r="I62" s="75">
        <v>7.0000000000000007E-2</v>
      </c>
      <c r="J62" s="75">
        <v>20</v>
      </c>
      <c r="K62">
        <f t="shared" si="0"/>
        <v>7.2780203784561515E-4</v>
      </c>
    </row>
    <row r="63" spans="1:16" x14ac:dyDescent="0.2">
      <c r="A63" s="73" t="s">
        <v>11</v>
      </c>
      <c r="B63" s="74">
        <v>42464</v>
      </c>
      <c r="C63" s="75">
        <v>99590</v>
      </c>
      <c r="D63" s="75">
        <v>2725769320</v>
      </c>
      <c r="E63" s="75">
        <v>27080</v>
      </c>
      <c r="F63" s="75">
        <v>27420</v>
      </c>
      <c r="G63" s="75">
        <v>27369.91</v>
      </c>
      <c r="H63" s="75">
        <v>27020</v>
      </c>
      <c r="I63" s="75">
        <v>-1.53</v>
      </c>
      <c r="J63" s="75">
        <v>-420</v>
      </c>
      <c r="K63">
        <f t="shared" si="0"/>
        <v>-1.5272727272727327E-2</v>
      </c>
    </row>
    <row r="64" spans="1:16" x14ac:dyDescent="0.2">
      <c r="A64" s="73" t="s">
        <v>11</v>
      </c>
      <c r="B64" s="74">
        <v>42465</v>
      </c>
      <c r="C64" s="75">
        <v>185396</v>
      </c>
      <c r="D64" s="75">
        <v>4999178400</v>
      </c>
      <c r="E64" s="75">
        <v>26700</v>
      </c>
      <c r="F64" s="75">
        <v>27080</v>
      </c>
      <c r="G64" s="75">
        <v>26964.87</v>
      </c>
      <c r="H64" s="75">
        <v>26700</v>
      </c>
      <c r="I64" s="75">
        <v>-1.4</v>
      </c>
      <c r="J64" s="75">
        <v>-380</v>
      </c>
      <c r="K64">
        <f t="shared" si="0"/>
        <v>-1.4032496307237796E-2</v>
      </c>
    </row>
    <row r="65" spans="1:11" x14ac:dyDescent="0.2">
      <c r="A65" s="73" t="s">
        <v>11</v>
      </c>
      <c r="B65" s="74">
        <v>42466</v>
      </c>
      <c r="C65" s="75">
        <v>113306</v>
      </c>
      <c r="D65" s="75">
        <v>3044985460</v>
      </c>
      <c r="E65" s="75">
        <v>26880</v>
      </c>
      <c r="F65" s="75">
        <v>27000</v>
      </c>
      <c r="G65" s="75">
        <v>26874</v>
      </c>
      <c r="H65" s="75">
        <v>26700</v>
      </c>
      <c r="I65" s="75">
        <v>0.67</v>
      </c>
      <c r="J65" s="75">
        <v>180</v>
      </c>
      <c r="K65">
        <f t="shared" si="0"/>
        <v>6.741573033707926E-3</v>
      </c>
    </row>
    <row r="66" spans="1:11" x14ac:dyDescent="0.2">
      <c r="A66" s="73" t="s">
        <v>11</v>
      </c>
      <c r="B66" s="74">
        <v>42467</v>
      </c>
      <c r="C66" s="75">
        <v>308301</v>
      </c>
      <c r="D66" s="75">
        <v>8216803400</v>
      </c>
      <c r="E66" s="75">
        <v>26980</v>
      </c>
      <c r="F66" s="75">
        <v>26980</v>
      </c>
      <c r="G66" s="75">
        <v>26651.89</v>
      </c>
      <c r="H66" s="75">
        <v>26300</v>
      </c>
      <c r="I66" s="75">
        <v>0.37</v>
      </c>
      <c r="J66" s="75">
        <v>100</v>
      </c>
      <c r="K66">
        <f t="shared" si="0"/>
        <v>3.7202380952381375E-3</v>
      </c>
    </row>
    <row r="67" spans="1:11" x14ac:dyDescent="0.2">
      <c r="A67" s="73" t="s">
        <v>11</v>
      </c>
      <c r="B67" s="74">
        <v>42468</v>
      </c>
      <c r="C67" s="75">
        <v>253931</v>
      </c>
      <c r="D67" s="75">
        <v>6837678640</v>
      </c>
      <c r="E67" s="75">
        <v>26700</v>
      </c>
      <c r="F67" s="75">
        <v>27000</v>
      </c>
      <c r="G67" s="75">
        <v>26927.31</v>
      </c>
      <c r="H67" s="75">
        <v>26140</v>
      </c>
      <c r="I67" s="75">
        <v>-1.04</v>
      </c>
      <c r="J67" s="75">
        <v>-280</v>
      </c>
      <c r="K67">
        <f t="shared" si="0"/>
        <v>-1.0378057820607856E-2</v>
      </c>
    </row>
    <row r="68" spans="1:11" x14ac:dyDescent="0.2">
      <c r="A68" s="73" t="s">
        <v>11</v>
      </c>
      <c r="B68" s="74">
        <v>42471</v>
      </c>
      <c r="C68" s="75">
        <v>144069</v>
      </c>
      <c r="D68" s="75">
        <v>3885532180</v>
      </c>
      <c r="E68" s="75">
        <v>27000</v>
      </c>
      <c r="F68" s="75">
        <v>27000</v>
      </c>
      <c r="G68" s="75">
        <v>26969.94</v>
      </c>
      <c r="H68" s="75">
        <v>26660</v>
      </c>
      <c r="I68" s="75">
        <v>1.1200000000000001</v>
      </c>
      <c r="J68" s="75">
        <v>300</v>
      </c>
      <c r="K68">
        <f t="shared" ref="K68:K131" si="1">+E68/E67-1</f>
        <v>1.1235955056179803E-2</v>
      </c>
    </row>
    <row r="69" spans="1:11" x14ac:dyDescent="0.2">
      <c r="A69" s="73" t="s">
        <v>11</v>
      </c>
      <c r="B69" s="74">
        <v>42472</v>
      </c>
      <c r="C69" s="75">
        <v>122988</v>
      </c>
      <c r="D69" s="75">
        <v>3340943300</v>
      </c>
      <c r="E69" s="75">
        <v>27240</v>
      </c>
      <c r="F69" s="75">
        <v>27280</v>
      </c>
      <c r="G69" s="75">
        <v>27164.79</v>
      </c>
      <c r="H69" s="75">
        <v>27000</v>
      </c>
      <c r="I69" s="75">
        <v>0.89</v>
      </c>
      <c r="J69" s="75">
        <v>240</v>
      </c>
      <c r="K69">
        <f t="shared" si="1"/>
        <v>8.8888888888889461E-3</v>
      </c>
    </row>
    <row r="70" spans="1:11" x14ac:dyDescent="0.2">
      <c r="A70" s="73" t="s">
        <v>11</v>
      </c>
      <c r="B70" s="74">
        <v>42473</v>
      </c>
      <c r="C70" s="75">
        <v>357030</v>
      </c>
      <c r="D70" s="75">
        <v>9826005940</v>
      </c>
      <c r="E70" s="75">
        <v>27600</v>
      </c>
      <c r="F70" s="75">
        <v>27780</v>
      </c>
      <c r="G70" s="75">
        <v>27521.51</v>
      </c>
      <c r="H70" s="75">
        <v>27260</v>
      </c>
      <c r="I70" s="75">
        <v>1.32</v>
      </c>
      <c r="J70" s="75">
        <v>360</v>
      </c>
      <c r="K70">
        <f t="shared" si="1"/>
        <v>1.3215859030837107E-2</v>
      </c>
    </row>
    <row r="71" spans="1:11" x14ac:dyDescent="0.2">
      <c r="A71" s="73" t="s">
        <v>11</v>
      </c>
      <c r="B71" s="74">
        <v>42474</v>
      </c>
      <c r="C71" s="75">
        <v>115703</v>
      </c>
      <c r="D71" s="75">
        <v>3206019440</v>
      </c>
      <c r="E71" s="75">
        <v>28000</v>
      </c>
      <c r="F71" s="75">
        <v>28000</v>
      </c>
      <c r="G71" s="75">
        <v>27709.040000000001</v>
      </c>
      <c r="H71" s="75">
        <v>27360</v>
      </c>
      <c r="I71" s="75">
        <v>1.45</v>
      </c>
      <c r="J71" s="75">
        <v>400</v>
      </c>
      <c r="K71">
        <f t="shared" si="1"/>
        <v>1.449275362318847E-2</v>
      </c>
    </row>
    <row r="72" spans="1:11" x14ac:dyDescent="0.2">
      <c r="A72" s="73" t="s">
        <v>11</v>
      </c>
      <c r="B72" s="74">
        <v>42475</v>
      </c>
      <c r="C72" s="75">
        <v>188986</v>
      </c>
      <c r="D72" s="75">
        <v>5198834520</v>
      </c>
      <c r="E72" s="75">
        <v>27600</v>
      </c>
      <c r="F72" s="75">
        <v>27600</v>
      </c>
      <c r="G72" s="75">
        <v>27509.1</v>
      </c>
      <c r="H72" s="75">
        <v>27460</v>
      </c>
      <c r="I72" s="75">
        <v>-1.43</v>
      </c>
      <c r="J72" s="75">
        <v>-400</v>
      </c>
      <c r="K72">
        <f t="shared" si="1"/>
        <v>-1.4285714285714235E-2</v>
      </c>
    </row>
    <row r="73" spans="1:11" x14ac:dyDescent="0.2">
      <c r="A73" s="73" t="s">
        <v>11</v>
      </c>
      <c r="B73" s="74">
        <v>42478</v>
      </c>
      <c r="C73" s="75">
        <v>284430</v>
      </c>
      <c r="D73" s="75">
        <v>7897059680</v>
      </c>
      <c r="E73" s="75">
        <v>27760</v>
      </c>
      <c r="F73" s="75">
        <v>27980</v>
      </c>
      <c r="G73" s="75">
        <v>27764.51</v>
      </c>
      <c r="H73" s="75">
        <v>27160</v>
      </c>
      <c r="I73" s="75">
        <v>0.57999999999999996</v>
      </c>
      <c r="J73" s="75">
        <v>160</v>
      </c>
      <c r="K73">
        <f t="shared" si="1"/>
        <v>5.7971014492752548E-3</v>
      </c>
    </row>
    <row r="74" spans="1:11" x14ac:dyDescent="0.2">
      <c r="A74" s="73" t="s">
        <v>11</v>
      </c>
      <c r="B74" s="74">
        <v>42479</v>
      </c>
      <c r="C74" s="75">
        <v>247525</v>
      </c>
      <c r="D74" s="75">
        <v>6895037520</v>
      </c>
      <c r="E74" s="75">
        <v>27700</v>
      </c>
      <c r="F74" s="75">
        <v>27960</v>
      </c>
      <c r="G74" s="75">
        <v>27855.919999999998</v>
      </c>
      <c r="H74" s="75">
        <v>27300</v>
      </c>
      <c r="I74" s="75">
        <v>-0.22</v>
      </c>
      <c r="J74" s="75">
        <v>-60</v>
      </c>
      <c r="K74">
        <f t="shared" si="1"/>
        <v>-2.1613832853025761E-3</v>
      </c>
    </row>
    <row r="75" spans="1:11" x14ac:dyDescent="0.2">
      <c r="A75" s="73" t="s">
        <v>11</v>
      </c>
      <c r="B75" s="74">
        <v>42480</v>
      </c>
      <c r="C75" s="75">
        <v>115185</v>
      </c>
      <c r="D75" s="75">
        <v>3199837400</v>
      </c>
      <c r="E75" s="75">
        <v>27800</v>
      </c>
      <c r="F75" s="75">
        <v>27900</v>
      </c>
      <c r="G75" s="75">
        <v>27779.98</v>
      </c>
      <c r="H75" s="75">
        <v>27540</v>
      </c>
      <c r="I75" s="75">
        <v>0.36</v>
      </c>
      <c r="J75" s="75">
        <v>100</v>
      </c>
      <c r="K75">
        <f t="shared" si="1"/>
        <v>3.6101083032491488E-3</v>
      </c>
    </row>
    <row r="76" spans="1:11" x14ac:dyDescent="0.2">
      <c r="A76" s="73" t="s">
        <v>11</v>
      </c>
      <c r="B76" s="74">
        <v>42481</v>
      </c>
      <c r="C76" s="75">
        <v>130420</v>
      </c>
      <c r="D76" s="75">
        <v>3585665480</v>
      </c>
      <c r="E76" s="75">
        <v>27500</v>
      </c>
      <c r="F76" s="75">
        <v>27700</v>
      </c>
      <c r="G76" s="75">
        <v>27493.22</v>
      </c>
      <c r="H76" s="75">
        <v>27320</v>
      </c>
      <c r="I76" s="75">
        <v>-1.08</v>
      </c>
      <c r="J76" s="75">
        <v>-300</v>
      </c>
      <c r="K76">
        <f t="shared" si="1"/>
        <v>-1.0791366906474864E-2</v>
      </c>
    </row>
    <row r="77" spans="1:11" x14ac:dyDescent="0.2">
      <c r="A77" s="73" t="s">
        <v>11</v>
      </c>
      <c r="B77" s="74">
        <v>42482</v>
      </c>
      <c r="C77" s="75">
        <v>26163</v>
      </c>
      <c r="D77" s="75">
        <v>718851580</v>
      </c>
      <c r="E77" s="75">
        <v>27300</v>
      </c>
      <c r="F77" s="75">
        <v>27560</v>
      </c>
      <c r="G77" s="75">
        <v>27475.89</v>
      </c>
      <c r="H77" s="75">
        <v>27260</v>
      </c>
      <c r="I77" s="75">
        <v>-0.73</v>
      </c>
      <c r="J77" s="75">
        <v>-200</v>
      </c>
      <c r="K77">
        <f t="shared" si="1"/>
        <v>-7.2727272727273196E-3</v>
      </c>
    </row>
    <row r="78" spans="1:11" x14ac:dyDescent="0.2">
      <c r="A78" s="73" t="s">
        <v>11</v>
      </c>
      <c r="B78" s="74">
        <v>42485</v>
      </c>
      <c r="C78" s="75">
        <v>119977</v>
      </c>
      <c r="D78" s="75">
        <v>3224883060</v>
      </c>
      <c r="E78" s="75">
        <v>26760</v>
      </c>
      <c r="F78" s="75">
        <v>27400</v>
      </c>
      <c r="G78" s="75">
        <v>26879.18</v>
      </c>
      <c r="H78" s="75">
        <v>26520</v>
      </c>
      <c r="I78" s="75">
        <v>-1.98</v>
      </c>
      <c r="J78" s="75">
        <v>-540</v>
      </c>
      <c r="K78">
        <f t="shared" si="1"/>
        <v>-1.9780219780219821E-2</v>
      </c>
    </row>
    <row r="79" spans="1:11" x14ac:dyDescent="0.2">
      <c r="A79" s="73" t="s">
        <v>11</v>
      </c>
      <c r="B79" s="74">
        <v>42486</v>
      </c>
      <c r="C79" s="75">
        <v>54790</v>
      </c>
      <c r="D79" s="75">
        <v>1459739940</v>
      </c>
      <c r="E79" s="75">
        <v>26640</v>
      </c>
      <c r="F79" s="75">
        <v>26920</v>
      </c>
      <c r="G79" s="75">
        <v>26642.45</v>
      </c>
      <c r="H79" s="75">
        <v>26460</v>
      </c>
      <c r="I79" s="75">
        <v>-0.45</v>
      </c>
      <c r="J79" s="75">
        <v>-120</v>
      </c>
      <c r="K79">
        <f t="shared" si="1"/>
        <v>-4.484304932735439E-3</v>
      </c>
    </row>
    <row r="80" spans="1:11" x14ac:dyDescent="0.2">
      <c r="A80" s="73" t="s">
        <v>11</v>
      </c>
      <c r="B80" s="74">
        <v>42487</v>
      </c>
      <c r="C80" s="75">
        <v>484710</v>
      </c>
      <c r="D80" s="75">
        <v>12893383420</v>
      </c>
      <c r="E80" s="75">
        <v>26540</v>
      </c>
      <c r="F80" s="75">
        <v>26720</v>
      </c>
      <c r="G80" s="75">
        <v>26600.2</v>
      </c>
      <c r="H80" s="75">
        <v>26520</v>
      </c>
      <c r="I80" s="75">
        <v>-0.38</v>
      </c>
      <c r="J80" s="75">
        <v>-100</v>
      </c>
      <c r="K80">
        <f t="shared" si="1"/>
        <v>-3.7537537537537524E-3</v>
      </c>
    </row>
    <row r="81" spans="1:11" x14ac:dyDescent="0.2">
      <c r="A81" s="73" t="s">
        <v>11</v>
      </c>
      <c r="B81" s="74">
        <v>42488</v>
      </c>
      <c r="C81" s="75">
        <v>32792</v>
      </c>
      <c r="D81" s="75">
        <v>870083640</v>
      </c>
      <c r="E81" s="75">
        <v>26500</v>
      </c>
      <c r="F81" s="75">
        <v>26600</v>
      </c>
      <c r="G81" s="75">
        <v>26533.41</v>
      </c>
      <c r="H81" s="75">
        <v>26500</v>
      </c>
      <c r="I81" s="75">
        <v>-0.15</v>
      </c>
      <c r="J81" s="75">
        <v>-40</v>
      </c>
      <c r="K81">
        <f t="shared" si="1"/>
        <v>-1.5071590052750938E-3</v>
      </c>
    </row>
    <row r="82" spans="1:11" x14ac:dyDescent="0.2">
      <c r="A82" s="73" t="s">
        <v>11</v>
      </c>
      <c r="B82" s="74">
        <v>42489</v>
      </c>
      <c r="C82" s="75">
        <v>68517</v>
      </c>
      <c r="D82" s="75">
        <v>1830817480</v>
      </c>
      <c r="E82" s="75">
        <v>26840</v>
      </c>
      <c r="F82" s="75">
        <v>26840</v>
      </c>
      <c r="G82" s="75">
        <v>26720.63</v>
      </c>
      <c r="H82" s="75">
        <v>26160</v>
      </c>
      <c r="I82" s="75">
        <v>1.28</v>
      </c>
      <c r="J82" s="75">
        <v>340</v>
      </c>
      <c r="K82">
        <f t="shared" si="1"/>
        <v>1.2830188679245236E-2</v>
      </c>
    </row>
    <row r="83" spans="1:11" x14ac:dyDescent="0.2">
      <c r="A83" s="73" t="s">
        <v>11</v>
      </c>
      <c r="B83" s="74">
        <v>42492</v>
      </c>
      <c r="C83" s="75">
        <v>55324</v>
      </c>
      <c r="D83" s="75">
        <v>1462119860</v>
      </c>
      <c r="E83" s="75">
        <v>26260</v>
      </c>
      <c r="F83" s="75">
        <v>26840</v>
      </c>
      <c r="G83" s="75">
        <v>26428.31</v>
      </c>
      <c r="H83" s="75">
        <v>26100</v>
      </c>
      <c r="I83" s="75">
        <v>-2.16</v>
      </c>
      <c r="J83" s="75">
        <v>-580</v>
      </c>
      <c r="K83">
        <f t="shared" si="1"/>
        <v>-2.1609538002980599E-2</v>
      </c>
    </row>
    <row r="84" spans="1:11" x14ac:dyDescent="0.2">
      <c r="A84" s="73" t="s">
        <v>11</v>
      </c>
      <c r="B84" s="74">
        <v>42493</v>
      </c>
      <c r="C84" s="75">
        <v>259486</v>
      </c>
      <c r="D84" s="75">
        <v>6620485080</v>
      </c>
      <c r="E84" s="75">
        <v>25620</v>
      </c>
      <c r="F84" s="75">
        <v>26260</v>
      </c>
      <c r="G84" s="75">
        <v>25513.84</v>
      </c>
      <c r="H84" s="75">
        <v>25360</v>
      </c>
      <c r="I84" s="75">
        <v>-2.44</v>
      </c>
      <c r="J84" s="75">
        <v>-640</v>
      </c>
      <c r="K84">
        <f t="shared" si="1"/>
        <v>-2.437166793602441E-2</v>
      </c>
    </row>
    <row r="85" spans="1:11" x14ac:dyDescent="0.2">
      <c r="A85" s="73" t="s">
        <v>11</v>
      </c>
      <c r="B85" s="74">
        <v>42494</v>
      </c>
      <c r="C85" s="75">
        <v>80488</v>
      </c>
      <c r="D85" s="75">
        <v>2059477600</v>
      </c>
      <c r="E85" s="75">
        <v>25620</v>
      </c>
      <c r="F85" s="75">
        <v>25680</v>
      </c>
      <c r="G85" s="75">
        <v>25587.39</v>
      </c>
      <c r="H85" s="75">
        <v>25400</v>
      </c>
      <c r="I85" s="75">
        <v>0</v>
      </c>
      <c r="J85" s="75">
        <v>0</v>
      </c>
      <c r="K85">
        <f t="shared" si="1"/>
        <v>0</v>
      </c>
    </row>
    <row r="86" spans="1:11" x14ac:dyDescent="0.2">
      <c r="A86" s="73" t="s">
        <v>11</v>
      </c>
      <c r="B86" s="74">
        <v>42495</v>
      </c>
      <c r="C86" s="75">
        <v>22508</v>
      </c>
      <c r="D86" s="75">
        <v>576571860</v>
      </c>
      <c r="E86" s="75">
        <v>25600</v>
      </c>
      <c r="F86" s="75">
        <v>25680</v>
      </c>
      <c r="G86" s="75">
        <v>25616.31</v>
      </c>
      <c r="H86" s="75">
        <v>25600</v>
      </c>
      <c r="I86" s="75">
        <v>-0.08</v>
      </c>
      <c r="J86" s="75">
        <v>-20</v>
      </c>
      <c r="K86">
        <f t="shared" si="1"/>
        <v>-7.8064012490242085E-4</v>
      </c>
    </row>
    <row r="87" spans="1:11" x14ac:dyDescent="0.2">
      <c r="A87" s="73" t="s">
        <v>11</v>
      </c>
      <c r="B87" s="74">
        <v>42496</v>
      </c>
      <c r="C87" s="75">
        <v>52167</v>
      </c>
      <c r="D87" s="75">
        <v>1337811620</v>
      </c>
      <c r="E87" s="75">
        <v>25700</v>
      </c>
      <c r="F87" s="75">
        <v>25700</v>
      </c>
      <c r="G87" s="75">
        <v>25644.79</v>
      </c>
      <c r="H87" s="75">
        <v>25500</v>
      </c>
      <c r="I87" s="75">
        <v>0.39</v>
      </c>
      <c r="J87" s="75">
        <v>100</v>
      </c>
      <c r="K87">
        <f t="shared" si="1"/>
        <v>3.90625E-3</v>
      </c>
    </row>
    <row r="88" spans="1:11" x14ac:dyDescent="0.2">
      <c r="A88" s="73" t="s">
        <v>11</v>
      </c>
      <c r="B88" s="74">
        <v>42500</v>
      </c>
      <c r="C88" s="75">
        <v>1546565</v>
      </c>
      <c r="D88" s="75">
        <v>39854170940</v>
      </c>
      <c r="E88" s="75">
        <v>25980</v>
      </c>
      <c r="F88" s="75">
        <v>26180</v>
      </c>
      <c r="G88" s="75">
        <v>25769.48</v>
      </c>
      <c r="H88" s="75">
        <v>25500</v>
      </c>
      <c r="I88" s="75">
        <v>1.0900000000000001</v>
      </c>
      <c r="J88" s="75">
        <v>280</v>
      </c>
      <c r="K88">
        <f t="shared" si="1"/>
        <v>1.0894941634241206E-2</v>
      </c>
    </row>
    <row r="89" spans="1:11" x14ac:dyDescent="0.2">
      <c r="A89" s="73" t="s">
        <v>11</v>
      </c>
      <c r="B89" s="74">
        <v>42501</v>
      </c>
      <c r="C89" s="75">
        <v>2710974</v>
      </c>
      <c r="D89" s="75">
        <v>70109253140</v>
      </c>
      <c r="E89" s="75">
        <v>25820</v>
      </c>
      <c r="F89" s="75">
        <v>26200</v>
      </c>
      <c r="G89" s="75">
        <v>25861.279999999999</v>
      </c>
      <c r="H89" s="75">
        <v>25560</v>
      </c>
      <c r="I89" s="75">
        <v>-0.62</v>
      </c>
      <c r="J89" s="75">
        <v>-160</v>
      </c>
      <c r="K89">
        <f t="shared" si="1"/>
        <v>-6.1585835257890187E-3</v>
      </c>
    </row>
    <row r="90" spans="1:11" x14ac:dyDescent="0.2">
      <c r="A90" s="73" t="s">
        <v>11</v>
      </c>
      <c r="B90" s="74">
        <v>42502</v>
      </c>
      <c r="C90" s="75">
        <v>208082</v>
      </c>
      <c r="D90" s="75">
        <v>5433738320</v>
      </c>
      <c r="E90" s="75">
        <v>26360</v>
      </c>
      <c r="F90" s="75">
        <v>26380</v>
      </c>
      <c r="G90" s="75">
        <v>26113.45</v>
      </c>
      <c r="H90" s="75">
        <v>25820</v>
      </c>
      <c r="I90" s="75">
        <v>2.09</v>
      </c>
      <c r="J90" s="75">
        <v>540</v>
      </c>
      <c r="K90">
        <f t="shared" si="1"/>
        <v>2.0914020139426892E-2</v>
      </c>
    </row>
    <row r="91" spans="1:11" x14ac:dyDescent="0.2">
      <c r="A91" s="73" t="s">
        <v>11</v>
      </c>
      <c r="B91" s="74">
        <v>42503</v>
      </c>
      <c r="C91" s="75">
        <v>207873</v>
      </c>
      <c r="D91" s="75">
        <v>5408304860</v>
      </c>
      <c r="E91" s="75">
        <v>26140</v>
      </c>
      <c r="F91" s="75">
        <v>26200</v>
      </c>
      <c r="G91" s="75">
        <v>26017.35</v>
      </c>
      <c r="H91" s="75">
        <v>25660</v>
      </c>
      <c r="I91" s="75">
        <v>-0.83</v>
      </c>
      <c r="J91" s="75">
        <v>-220</v>
      </c>
      <c r="K91">
        <f t="shared" si="1"/>
        <v>-8.3459787556904308E-3</v>
      </c>
    </row>
    <row r="92" spans="1:11" x14ac:dyDescent="0.2">
      <c r="A92" s="73" t="s">
        <v>11</v>
      </c>
      <c r="B92" s="74">
        <v>42506</v>
      </c>
      <c r="C92" s="75">
        <v>145627</v>
      </c>
      <c r="D92" s="75">
        <v>3854652660</v>
      </c>
      <c r="E92" s="75">
        <v>26500</v>
      </c>
      <c r="F92" s="75">
        <v>26580</v>
      </c>
      <c r="G92" s="75">
        <v>26469.35</v>
      </c>
      <c r="H92" s="75">
        <v>26140</v>
      </c>
      <c r="I92" s="75">
        <v>1.38</v>
      </c>
      <c r="J92" s="75">
        <v>360</v>
      </c>
      <c r="K92">
        <f t="shared" si="1"/>
        <v>1.3771996939556219E-2</v>
      </c>
    </row>
    <row r="93" spans="1:11" x14ac:dyDescent="0.2">
      <c r="A93" s="73" t="s">
        <v>11</v>
      </c>
      <c r="B93" s="74">
        <v>42507</v>
      </c>
      <c r="C93" s="75">
        <v>299492</v>
      </c>
      <c r="D93" s="75">
        <v>7881018620</v>
      </c>
      <c r="E93" s="75">
        <v>26200</v>
      </c>
      <c r="F93" s="75">
        <v>26500</v>
      </c>
      <c r="G93" s="75">
        <v>26314.62</v>
      </c>
      <c r="H93" s="75">
        <v>26140</v>
      </c>
      <c r="I93" s="75">
        <v>-1.1299999999999999</v>
      </c>
      <c r="J93" s="75">
        <v>-300</v>
      </c>
      <c r="K93">
        <f t="shared" si="1"/>
        <v>-1.132075471698113E-2</v>
      </c>
    </row>
    <row r="94" spans="1:11" x14ac:dyDescent="0.2">
      <c r="A94" s="73" t="s">
        <v>11</v>
      </c>
      <c r="B94" s="74">
        <v>42508</v>
      </c>
      <c r="C94" s="75">
        <v>96062</v>
      </c>
      <c r="D94" s="75">
        <v>2504429160</v>
      </c>
      <c r="E94" s="75">
        <v>26400</v>
      </c>
      <c r="F94" s="75">
        <v>26400</v>
      </c>
      <c r="G94" s="75">
        <v>26070.97</v>
      </c>
      <c r="H94" s="75">
        <v>25900</v>
      </c>
      <c r="I94" s="75">
        <v>0.76</v>
      </c>
      <c r="J94" s="75">
        <v>200</v>
      </c>
      <c r="K94">
        <f t="shared" si="1"/>
        <v>7.6335877862594437E-3</v>
      </c>
    </row>
    <row r="95" spans="1:11" x14ac:dyDescent="0.2">
      <c r="A95" s="73" t="s">
        <v>11</v>
      </c>
      <c r="B95" s="74">
        <v>42509</v>
      </c>
      <c r="C95" s="75">
        <v>118416</v>
      </c>
      <c r="D95" s="75">
        <v>3070034560</v>
      </c>
      <c r="E95" s="75">
        <v>25900</v>
      </c>
      <c r="F95" s="75">
        <v>26020</v>
      </c>
      <c r="G95" s="75">
        <v>25925.84</v>
      </c>
      <c r="H95" s="75">
        <v>25840</v>
      </c>
      <c r="I95" s="75">
        <v>-1.89</v>
      </c>
      <c r="J95" s="75">
        <v>-500</v>
      </c>
      <c r="K95">
        <f t="shared" si="1"/>
        <v>-1.8939393939393923E-2</v>
      </c>
    </row>
    <row r="96" spans="1:11" x14ac:dyDescent="0.2">
      <c r="A96" s="73" t="s">
        <v>11</v>
      </c>
      <c r="B96" s="74">
        <v>42510</v>
      </c>
      <c r="C96" s="75">
        <v>103734</v>
      </c>
      <c r="D96" s="75">
        <v>2666816200</v>
      </c>
      <c r="E96" s="75">
        <v>25700</v>
      </c>
      <c r="F96" s="75">
        <v>25800</v>
      </c>
      <c r="G96" s="75">
        <v>25708.22</v>
      </c>
      <c r="H96" s="75">
        <v>25640</v>
      </c>
      <c r="I96" s="75">
        <v>-0.77</v>
      </c>
      <c r="J96" s="75">
        <v>-200</v>
      </c>
      <c r="K96">
        <f t="shared" si="1"/>
        <v>-7.7220077220077066E-3</v>
      </c>
    </row>
    <row r="97" spans="1:11" x14ac:dyDescent="0.2">
      <c r="A97" s="73" t="s">
        <v>11</v>
      </c>
      <c r="B97" s="74">
        <v>42513</v>
      </c>
      <c r="C97" s="75">
        <v>54464</v>
      </c>
      <c r="D97" s="75">
        <v>1399881800</v>
      </c>
      <c r="E97" s="75">
        <v>25700</v>
      </c>
      <c r="F97" s="75">
        <v>25900</v>
      </c>
      <c r="G97" s="75">
        <v>25702.880000000001</v>
      </c>
      <c r="H97" s="75">
        <v>25580</v>
      </c>
      <c r="I97" s="75">
        <v>0</v>
      </c>
      <c r="J97" s="75">
        <v>0</v>
      </c>
      <c r="K97">
        <f t="shared" si="1"/>
        <v>0</v>
      </c>
    </row>
    <row r="98" spans="1:11" x14ac:dyDescent="0.2">
      <c r="A98" s="73" t="s">
        <v>11</v>
      </c>
      <c r="B98" s="74">
        <v>42514</v>
      </c>
      <c r="C98" s="75">
        <v>367049</v>
      </c>
      <c r="D98" s="75">
        <v>9354993180</v>
      </c>
      <c r="E98" s="75">
        <v>25300</v>
      </c>
      <c r="F98" s="75">
        <v>25700</v>
      </c>
      <c r="G98" s="75">
        <v>25487.040000000001</v>
      </c>
      <c r="H98" s="75">
        <v>25260</v>
      </c>
      <c r="I98" s="75">
        <v>-1.56</v>
      </c>
      <c r="J98" s="75">
        <v>-400</v>
      </c>
      <c r="K98">
        <f t="shared" si="1"/>
        <v>-1.5564202334630295E-2</v>
      </c>
    </row>
    <row r="99" spans="1:11" x14ac:dyDescent="0.2">
      <c r="A99" s="73" t="s">
        <v>11</v>
      </c>
      <c r="B99" s="74">
        <v>42515</v>
      </c>
      <c r="C99" s="75">
        <v>266974</v>
      </c>
      <c r="D99" s="75">
        <v>6713792580</v>
      </c>
      <c r="E99" s="75">
        <v>25120</v>
      </c>
      <c r="F99" s="75">
        <v>25300</v>
      </c>
      <c r="G99" s="75">
        <v>25147.74</v>
      </c>
      <c r="H99" s="75">
        <v>25000</v>
      </c>
      <c r="I99" s="75">
        <v>-0.71</v>
      </c>
      <c r="J99" s="75">
        <v>-180</v>
      </c>
      <c r="K99">
        <f t="shared" si="1"/>
        <v>-7.1146245059288127E-3</v>
      </c>
    </row>
    <row r="100" spans="1:11" x14ac:dyDescent="0.2">
      <c r="A100" s="73" t="s">
        <v>11</v>
      </c>
      <c r="B100" s="74">
        <v>42516</v>
      </c>
      <c r="C100" s="75">
        <v>131082</v>
      </c>
      <c r="D100" s="75">
        <v>3350722740</v>
      </c>
      <c r="E100" s="75">
        <v>25740</v>
      </c>
      <c r="F100" s="75">
        <v>25800</v>
      </c>
      <c r="G100" s="75">
        <v>25562.04</v>
      </c>
      <c r="H100" s="75">
        <v>25340</v>
      </c>
      <c r="I100" s="75">
        <v>2.4700000000000002</v>
      </c>
      <c r="J100" s="75">
        <v>620</v>
      </c>
      <c r="K100">
        <f t="shared" si="1"/>
        <v>2.468152866242046E-2</v>
      </c>
    </row>
    <row r="101" spans="1:11" x14ac:dyDescent="0.2">
      <c r="A101" s="73" t="s">
        <v>11</v>
      </c>
      <c r="B101" s="74">
        <v>42517</v>
      </c>
      <c r="C101" s="75">
        <v>90432</v>
      </c>
      <c r="D101" s="75">
        <v>2327676540</v>
      </c>
      <c r="E101" s="75">
        <v>25800</v>
      </c>
      <c r="F101" s="75">
        <v>25860</v>
      </c>
      <c r="G101" s="75">
        <v>25739.52</v>
      </c>
      <c r="H101" s="75">
        <v>25480</v>
      </c>
      <c r="I101" s="75">
        <v>0.23</v>
      </c>
      <c r="J101" s="75">
        <v>60</v>
      </c>
      <c r="K101">
        <f t="shared" si="1"/>
        <v>2.3310023310023631E-3</v>
      </c>
    </row>
    <row r="102" spans="1:11" x14ac:dyDescent="0.2">
      <c r="A102" s="73" t="s">
        <v>11</v>
      </c>
      <c r="B102" s="74">
        <v>42521</v>
      </c>
      <c r="C102" s="75">
        <v>109706</v>
      </c>
      <c r="D102" s="75">
        <v>2852296420</v>
      </c>
      <c r="E102" s="75">
        <v>26200</v>
      </c>
      <c r="F102" s="75">
        <v>26200</v>
      </c>
      <c r="G102" s="75">
        <v>25999.46</v>
      </c>
      <c r="H102" s="75">
        <v>25740</v>
      </c>
      <c r="I102" s="75">
        <v>1.55</v>
      </c>
      <c r="J102" s="75">
        <v>400</v>
      </c>
      <c r="K102">
        <f t="shared" si="1"/>
        <v>1.5503875968992276E-2</v>
      </c>
    </row>
    <row r="103" spans="1:11" x14ac:dyDescent="0.2">
      <c r="A103" s="73" t="s">
        <v>11</v>
      </c>
      <c r="B103" s="74">
        <v>42522</v>
      </c>
      <c r="C103" s="75">
        <v>259640</v>
      </c>
      <c r="D103" s="75">
        <v>6783891900</v>
      </c>
      <c r="E103" s="75">
        <v>26300</v>
      </c>
      <c r="F103" s="75">
        <v>26300</v>
      </c>
      <c r="G103" s="75">
        <v>26128.07</v>
      </c>
      <c r="H103" s="75">
        <v>25840</v>
      </c>
      <c r="I103" s="75">
        <v>0.38</v>
      </c>
      <c r="J103" s="75">
        <v>100</v>
      </c>
      <c r="K103">
        <f t="shared" si="1"/>
        <v>3.8167938931297218E-3</v>
      </c>
    </row>
    <row r="104" spans="1:11" x14ac:dyDescent="0.2">
      <c r="A104" s="73" t="s">
        <v>11</v>
      </c>
      <c r="B104" s="74">
        <v>42523</v>
      </c>
      <c r="C104" s="75">
        <v>856188</v>
      </c>
      <c r="D104" s="75">
        <v>22515667060</v>
      </c>
      <c r="E104" s="75">
        <v>26420</v>
      </c>
      <c r="F104" s="75">
        <v>26600</v>
      </c>
      <c r="G104" s="75">
        <v>26297.57</v>
      </c>
      <c r="H104" s="75">
        <v>25840</v>
      </c>
      <c r="I104" s="75">
        <v>0.46</v>
      </c>
      <c r="J104" s="75">
        <v>120</v>
      </c>
      <c r="K104">
        <f t="shared" si="1"/>
        <v>4.5627376425856347E-3</v>
      </c>
    </row>
    <row r="105" spans="1:11" x14ac:dyDescent="0.2">
      <c r="A105" s="73" t="s">
        <v>11</v>
      </c>
      <c r="B105" s="74">
        <v>42524</v>
      </c>
      <c r="C105" s="75">
        <v>368728</v>
      </c>
      <c r="D105" s="75">
        <v>9805646640</v>
      </c>
      <c r="E105" s="75">
        <v>26860</v>
      </c>
      <c r="F105" s="75">
        <v>26860</v>
      </c>
      <c r="G105" s="75">
        <v>26593.17</v>
      </c>
      <c r="H105" s="75">
        <v>26300</v>
      </c>
      <c r="I105" s="75">
        <v>1.67</v>
      </c>
      <c r="J105" s="75">
        <v>440</v>
      </c>
      <c r="K105">
        <f t="shared" si="1"/>
        <v>1.6654049962149919E-2</v>
      </c>
    </row>
    <row r="106" spans="1:11" x14ac:dyDescent="0.2">
      <c r="A106" s="73" t="s">
        <v>11</v>
      </c>
      <c r="B106" s="74">
        <v>42528</v>
      </c>
      <c r="C106" s="75">
        <v>79301</v>
      </c>
      <c r="D106" s="75">
        <v>2123475660</v>
      </c>
      <c r="E106" s="75">
        <v>26800</v>
      </c>
      <c r="F106" s="75">
        <v>26880</v>
      </c>
      <c r="G106" s="75">
        <v>26777.41</v>
      </c>
      <c r="H106" s="75">
        <v>26520</v>
      </c>
      <c r="I106" s="75">
        <v>-0.22</v>
      </c>
      <c r="J106" s="75">
        <v>-60</v>
      </c>
      <c r="K106">
        <f t="shared" si="1"/>
        <v>-2.2338049143708627E-3</v>
      </c>
    </row>
    <row r="107" spans="1:11" x14ac:dyDescent="0.2">
      <c r="A107" s="73" t="s">
        <v>11</v>
      </c>
      <c r="B107" s="74">
        <v>42529</v>
      </c>
      <c r="C107" s="75">
        <v>121849</v>
      </c>
      <c r="D107" s="75">
        <v>3283100000</v>
      </c>
      <c r="E107" s="75">
        <v>26900</v>
      </c>
      <c r="F107" s="75">
        <v>27180</v>
      </c>
      <c r="G107" s="75">
        <v>26944</v>
      </c>
      <c r="H107" s="75">
        <v>26740</v>
      </c>
      <c r="I107" s="75">
        <v>0.37</v>
      </c>
      <c r="J107" s="75">
        <v>100</v>
      </c>
      <c r="K107">
        <f t="shared" si="1"/>
        <v>3.7313432835821558E-3</v>
      </c>
    </row>
    <row r="108" spans="1:11" x14ac:dyDescent="0.2">
      <c r="A108" s="73" t="s">
        <v>11</v>
      </c>
      <c r="B108" s="74">
        <v>42530</v>
      </c>
      <c r="C108" s="75">
        <v>382940</v>
      </c>
      <c r="D108" s="75">
        <v>10320150540</v>
      </c>
      <c r="E108" s="75">
        <v>27040</v>
      </c>
      <c r="F108" s="75">
        <v>27140</v>
      </c>
      <c r="G108" s="75">
        <v>26949.78</v>
      </c>
      <c r="H108" s="75">
        <v>26660</v>
      </c>
      <c r="I108" s="75">
        <v>0.52</v>
      </c>
      <c r="J108" s="75">
        <v>140</v>
      </c>
      <c r="K108">
        <f t="shared" si="1"/>
        <v>5.2044609665427011E-3</v>
      </c>
    </row>
    <row r="109" spans="1:11" x14ac:dyDescent="0.2">
      <c r="A109" s="73" t="s">
        <v>11</v>
      </c>
      <c r="B109" s="74">
        <v>42531</v>
      </c>
      <c r="C109" s="75">
        <v>74209</v>
      </c>
      <c r="D109" s="75">
        <v>2005599320</v>
      </c>
      <c r="E109" s="75">
        <v>27000</v>
      </c>
      <c r="F109" s="75">
        <v>27100</v>
      </c>
      <c r="G109" s="75">
        <v>27026.36</v>
      </c>
      <c r="H109" s="75">
        <v>27000</v>
      </c>
      <c r="I109" s="75">
        <v>-0.15</v>
      </c>
      <c r="J109" s="75">
        <v>-40</v>
      </c>
      <c r="K109">
        <f t="shared" si="1"/>
        <v>-1.4792899408283544E-3</v>
      </c>
    </row>
    <row r="110" spans="1:11" x14ac:dyDescent="0.2">
      <c r="A110" s="73" t="s">
        <v>11</v>
      </c>
      <c r="B110" s="74">
        <v>42534</v>
      </c>
      <c r="C110" s="75">
        <v>86423</v>
      </c>
      <c r="D110" s="75">
        <v>2335644240</v>
      </c>
      <c r="E110" s="75">
        <v>27060</v>
      </c>
      <c r="F110" s="75">
        <v>27200</v>
      </c>
      <c r="G110" s="75">
        <v>27025.73</v>
      </c>
      <c r="H110" s="75">
        <v>26800</v>
      </c>
      <c r="I110" s="75">
        <v>0.22</v>
      </c>
      <c r="J110" s="75">
        <v>60</v>
      </c>
      <c r="K110">
        <f t="shared" si="1"/>
        <v>2.2222222222221255E-3</v>
      </c>
    </row>
    <row r="111" spans="1:11" x14ac:dyDescent="0.2">
      <c r="A111" s="73" t="s">
        <v>11</v>
      </c>
      <c r="B111" s="74">
        <v>42535</v>
      </c>
      <c r="C111" s="75">
        <v>309457</v>
      </c>
      <c r="D111" s="75">
        <v>8447671720</v>
      </c>
      <c r="E111" s="75">
        <v>27340</v>
      </c>
      <c r="F111" s="75">
        <v>27400</v>
      </c>
      <c r="G111" s="75">
        <v>27298.37</v>
      </c>
      <c r="H111" s="75">
        <v>27100</v>
      </c>
      <c r="I111" s="75">
        <v>1.03</v>
      </c>
      <c r="J111" s="75">
        <v>280</v>
      </c>
      <c r="K111">
        <f t="shared" si="1"/>
        <v>1.0347376201034653E-2</v>
      </c>
    </row>
    <row r="112" spans="1:11" x14ac:dyDescent="0.2">
      <c r="A112" s="73" t="s">
        <v>11</v>
      </c>
      <c r="B112" s="74">
        <v>42536</v>
      </c>
      <c r="C112" s="75">
        <v>107930</v>
      </c>
      <c r="D112" s="75">
        <v>2954240400</v>
      </c>
      <c r="E112" s="75">
        <v>27400</v>
      </c>
      <c r="F112" s="75">
        <v>27500</v>
      </c>
      <c r="G112" s="75">
        <v>27371.82</v>
      </c>
      <c r="H112" s="75">
        <v>27220</v>
      </c>
      <c r="I112" s="75">
        <v>0.22</v>
      </c>
      <c r="J112" s="75">
        <v>60</v>
      </c>
      <c r="K112">
        <f t="shared" si="1"/>
        <v>2.1945866861741159E-3</v>
      </c>
    </row>
    <row r="113" spans="1:11" x14ac:dyDescent="0.2">
      <c r="A113" s="73" t="s">
        <v>11</v>
      </c>
      <c r="B113" s="74">
        <v>42537</v>
      </c>
      <c r="C113" s="75">
        <v>188540</v>
      </c>
      <c r="D113" s="75">
        <v>5183647880</v>
      </c>
      <c r="E113" s="75">
        <v>27580</v>
      </c>
      <c r="F113" s="75">
        <v>27620</v>
      </c>
      <c r="G113" s="75">
        <v>27493.62</v>
      </c>
      <c r="H113" s="75">
        <v>27400</v>
      </c>
      <c r="I113" s="75">
        <v>0.66</v>
      </c>
      <c r="J113" s="75">
        <v>180</v>
      </c>
      <c r="K113">
        <f t="shared" si="1"/>
        <v>6.5693430656934559E-3</v>
      </c>
    </row>
    <row r="114" spans="1:11" x14ac:dyDescent="0.2">
      <c r="A114" s="73" t="s">
        <v>11</v>
      </c>
      <c r="B114" s="74">
        <v>42538</v>
      </c>
      <c r="C114" s="75">
        <v>173407</v>
      </c>
      <c r="D114" s="75">
        <v>4818287720</v>
      </c>
      <c r="E114" s="75">
        <v>27800</v>
      </c>
      <c r="F114" s="75">
        <v>27900</v>
      </c>
      <c r="G114" s="75">
        <v>27786</v>
      </c>
      <c r="H114" s="75">
        <v>27600</v>
      </c>
      <c r="I114" s="75">
        <v>0.8</v>
      </c>
      <c r="J114" s="75">
        <v>220</v>
      </c>
      <c r="K114">
        <f t="shared" si="1"/>
        <v>7.9767947788251803E-3</v>
      </c>
    </row>
    <row r="115" spans="1:11" x14ac:dyDescent="0.2">
      <c r="A115" s="73" t="s">
        <v>11</v>
      </c>
      <c r="B115" s="74">
        <v>42541</v>
      </c>
      <c r="C115" s="75">
        <v>889982</v>
      </c>
      <c r="D115" s="75">
        <v>24902904940</v>
      </c>
      <c r="E115" s="75">
        <v>27880</v>
      </c>
      <c r="F115" s="75">
        <v>28020</v>
      </c>
      <c r="G115" s="75">
        <v>27981.360000000001</v>
      </c>
      <c r="H115" s="75">
        <v>27880</v>
      </c>
      <c r="I115" s="75">
        <v>0.28999999999999998</v>
      </c>
      <c r="J115" s="75">
        <v>80</v>
      </c>
      <c r="K115">
        <f t="shared" si="1"/>
        <v>2.8776978417266452E-3</v>
      </c>
    </row>
    <row r="116" spans="1:11" x14ac:dyDescent="0.2">
      <c r="A116" s="73" t="s">
        <v>11</v>
      </c>
      <c r="B116" s="74">
        <v>42542</v>
      </c>
      <c r="C116" s="75">
        <v>142251</v>
      </c>
      <c r="D116" s="75">
        <v>3947637300</v>
      </c>
      <c r="E116" s="75">
        <v>27940</v>
      </c>
      <c r="F116" s="75">
        <v>27940</v>
      </c>
      <c r="G116" s="75">
        <v>27751.21</v>
      </c>
      <c r="H116" s="75">
        <v>27500</v>
      </c>
      <c r="I116" s="75">
        <v>0.22</v>
      </c>
      <c r="J116" s="75">
        <v>60</v>
      </c>
      <c r="K116">
        <f t="shared" si="1"/>
        <v>2.1520803443328962E-3</v>
      </c>
    </row>
    <row r="117" spans="1:11" x14ac:dyDescent="0.2">
      <c r="A117" s="73" t="s">
        <v>11</v>
      </c>
      <c r="B117" s="74">
        <v>42543</v>
      </c>
      <c r="C117" s="75">
        <v>188026</v>
      </c>
      <c r="D117" s="75">
        <v>5225615380</v>
      </c>
      <c r="E117" s="75">
        <v>27700</v>
      </c>
      <c r="F117" s="75">
        <v>27860</v>
      </c>
      <c r="G117" s="75">
        <v>27791.98</v>
      </c>
      <c r="H117" s="75">
        <v>27600</v>
      </c>
      <c r="I117" s="75">
        <v>-0.86</v>
      </c>
      <c r="J117" s="75">
        <v>-240</v>
      </c>
      <c r="K117">
        <f t="shared" si="1"/>
        <v>-8.58983536148894E-3</v>
      </c>
    </row>
    <row r="118" spans="1:11" x14ac:dyDescent="0.2">
      <c r="A118" s="73" t="s">
        <v>11</v>
      </c>
      <c r="B118" s="74">
        <v>42544</v>
      </c>
      <c r="C118" s="75">
        <v>77583</v>
      </c>
      <c r="D118" s="75">
        <v>2136436300</v>
      </c>
      <c r="E118" s="75">
        <v>27640</v>
      </c>
      <c r="F118" s="75">
        <v>27640</v>
      </c>
      <c r="G118" s="75">
        <v>27537.43</v>
      </c>
      <c r="H118" s="75">
        <v>27420</v>
      </c>
      <c r="I118" s="75">
        <v>-0.22</v>
      </c>
      <c r="J118" s="75">
        <v>-60</v>
      </c>
      <c r="K118">
        <f t="shared" si="1"/>
        <v>-2.1660649819494893E-3</v>
      </c>
    </row>
    <row r="119" spans="1:11" x14ac:dyDescent="0.2">
      <c r="A119" s="73" t="s">
        <v>11</v>
      </c>
      <c r="B119" s="74">
        <v>42545</v>
      </c>
      <c r="C119" s="75">
        <v>29490</v>
      </c>
      <c r="D119" s="75">
        <v>804926280</v>
      </c>
      <c r="E119" s="75">
        <v>27100</v>
      </c>
      <c r="F119" s="75">
        <v>27500</v>
      </c>
      <c r="G119" s="75">
        <v>27294.89</v>
      </c>
      <c r="H119" s="75">
        <v>27100</v>
      </c>
      <c r="I119" s="75">
        <v>-1.95</v>
      </c>
      <c r="J119" s="75">
        <v>-540</v>
      </c>
      <c r="K119">
        <f t="shared" si="1"/>
        <v>-1.953690303907385E-2</v>
      </c>
    </row>
    <row r="120" spans="1:11" x14ac:dyDescent="0.2">
      <c r="A120" s="73" t="s">
        <v>11</v>
      </c>
      <c r="B120" s="74">
        <v>42548</v>
      </c>
      <c r="C120" s="75">
        <v>19650</v>
      </c>
      <c r="D120" s="75">
        <v>528598820</v>
      </c>
      <c r="E120" s="75">
        <v>27000</v>
      </c>
      <c r="F120" s="75">
        <v>27000</v>
      </c>
      <c r="G120" s="75">
        <v>26900.7</v>
      </c>
      <c r="H120" s="75">
        <v>26580</v>
      </c>
      <c r="I120" s="75">
        <v>-0.37</v>
      </c>
      <c r="J120" s="75">
        <v>-100</v>
      </c>
      <c r="K120">
        <f t="shared" si="1"/>
        <v>-3.6900369003689537E-3</v>
      </c>
    </row>
    <row r="121" spans="1:11" x14ac:dyDescent="0.2">
      <c r="A121" s="73" t="s">
        <v>11</v>
      </c>
      <c r="B121" s="74">
        <v>42549</v>
      </c>
      <c r="C121" s="75">
        <v>301095</v>
      </c>
      <c r="D121" s="75">
        <v>8148010580</v>
      </c>
      <c r="E121" s="75">
        <v>27180</v>
      </c>
      <c r="F121" s="75">
        <v>27320</v>
      </c>
      <c r="G121" s="75">
        <v>27061.26</v>
      </c>
      <c r="H121" s="75">
        <v>26680</v>
      </c>
      <c r="I121" s="75">
        <v>0.67</v>
      </c>
      <c r="J121" s="75">
        <v>180</v>
      </c>
      <c r="K121">
        <f t="shared" si="1"/>
        <v>6.6666666666665986E-3</v>
      </c>
    </row>
    <row r="122" spans="1:11" x14ac:dyDescent="0.2">
      <c r="A122" s="73" t="s">
        <v>11</v>
      </c>
      <c r="B122" s="74">
        <v>42550</v>
      </c>
      <c r="C122" s="75">
        <v>490821</v>
      </c>
      <c r="D122" s="75">
        <v>13254677600</v>
      </c>
      <c r="E122" s="75">
        <v>26980</v>
      </c>
      <c r="F122" s="75">
        <v>27160</v>
      </c>
      <c r="G122" s="75">
        <v>27005.119999999999</v>
      </c>
      <c r="H122" s="75">
        <v>26800</v>
      </c>
      <c r="I122" s="75">
        <v>-0.74</v>
      </c>
      <c r="J122" s="75">
        <v>-200</v>
      </c>
      <c r="K122">
        <f t="shared" si="1"/>
        <v>-7.3583517292126199E-3</v>
      </c>
    </row>
    <row r="123" spans="1:11" x14ac:dyDescent="0.2">
      <c r="A123" s="73" t="s">
        <v>11</v>
      </c>
      <c r="B123" s="74">
        <v>42551</v>
      </c>
      <c r="C123" s="75">
        <v>203278</v>
      </c>
      <c r="D123" s="75">
        <v>5453849740</v>
      </c>
      <c r="E123" s="75">
        <v>26880</v>
      </c>
      <c r="F123" s="75">
        <v>26940</v>
      </c>
      <c r="G123" s="75">
        <v>26829.51</v>
      </c>
      <c r="H123" s="75">
        <v>26600</v>
      </c>
      <c r="I123" s="75">
        <v>-0.37</v>
      </c>
      <c r="J123" s="75">
        <v>-100</v>
      </c>
      <c r="K123">
        <f t="shared" si="1"/>
        <v>-3.7064492216456468E-3</v>
      </c>
    </row>
    <row r="124" spans="1:11" x14ac:dyDescent="0.2">
      <c r="A124" s="73" t="s">
        <v>11</v>
      </c>
      <c r="B124" s="74">
        <v>42552</v>
      </c>
      <c r="C124" s="75">
        <v>274480</v>
      </c>
      <c r="D124" s="75">
        <v>7359844940</v>
      </c>
      <c r="E124" s="75">
        <v>26840</v>
      </c>
      <c r="F124" s="75">
        <v>26960</v>
      </c>
      <c r="G124" s="75">
        <v>26813.77</v>
      </c>
      <c r="H124" s="75">
        <v>26640</v>
      </c>
      <c r="I124" s="75">
        <v>-0.15</v>
      </c>
      <c r="J124" s="75">
        <v>-40</v>
      </c>
      <c r="K124">
        <f t="shared" si="1"/>
        <v>-1.4880952380952328E-3</v>
      </c>
    </row>
    <row r="125" spans="1:11" x14ac:dyDescent="0.2">
      <c r="A125" s="73" t="s">
        <v>11</v>
      </c>
      <c r="B125" s="74">
        <v>42556</v>
      </c>
      <c r="C125" s="75">
        <v>11398</v>
      </c>
      <c r="D125" s="75">
        <v>304498640</v>
      </c>
      <c r="E125" s="75">
        <v>26720</v>
      </c>
      <c r="F125" s="75">
        <v>26800</v>
      </c>
      <c r="G125" s="75">
        <v>26715.09</v>
      </c>
      <c r="H125" s="75">
        <v>26440</v>
      </c>
      <c r="I125" s="75">
        <v>-0.45</v>
      </c>
      <c r="J125" s="75">
        <v>-120</v>
      </c>
      <c r="K125">
        <f t="shared" si="1"/>
        <v>-4.4709388971684305E-3</v>
      </c>
    </row>
    <row r="126" spans="1:11" x14ac:dyDescent="0.2">
      <c r="A126" s="73" t="s">
        <v>11</v>
      </c>
      <c r="B126" s="74">
        <v>42557</v>
      </c>
      <c r="C126" s="75">
        <v>280026</v>
      </c>
      <c r="D126" s="75">
        <v>7508429260</v>
      </c>
      <c r="E126" s="75">
        <v>27000</v>
      </c>
      <c r="F126" s="75">
        <v>27080</v>
      </c>
      <c r="G126" s="75">
        <v>26813.33</v>
      </c>
      <c r="H126" s="75">
        <v>26640</v>
      </c>
      <c r="I126" s="75">
        <v>1.05</v>
      </c>
      <c r="J126" s="75">
        <v>280</v>
      </c>
      <c r="K126">
        <f t="shared" si="1"/>
        <v>1.0479041916167775E-2</v>
      </c>
    </row>
    <row r="127" spans="1:11" x14ac:dyDescent="0.2">
      <c r="A127" s="73" t="s">
        <v>11</v>
      </c>
      <c r="B127" s="74">
        <v>42558</v>
      </c>
      <c r="C127" s="75">
        <v>342123</v>
      </c>
      <c r="D127" s="75">
        <v>9105588400</v>
      </c>
      <c r="E127" s="75">
        <v>26600</v>
      </c>
      <c r="F127" s="75">
        <v>27100</v>
      </c>
      <c r="G127" s="75">
        <v>26614.959999999999</v>
      </c>
      <c r="H127" s="75">
        <v>26560</v>
      </c>
      <c r="I127" s="75">
        <v>-1.48</v>
      </c>
      <c r="J127" s="75">
        <v>-400</v>
      </c>
      <c r="K127">
        <f t="shared" si="1"/>
        <v>-1.4814814814814836E-2</v>
      </c>
    </row>
    <row r="128" spans="1:11" x14ac:dyDescent="0.2">
      <c r="A128" s="73" t="s">
        <v>11</v>
      </c>
      <c r="B128" s="74">
        <v>42559</v>
      </c>
      <c r="C128" s="75">
        <v>1088155</v>
      </c>
      <c r="D128" s="75">
        <v>28929358120</v>
      </c>
      <c r="E128" s="75">
        <v>26400</v>
      </c>
      <c r="F128" s="75">
        <v>26680</v>
      </c>
      <c r="G128" s="75">
        <v>26585.7</v>
      </c>
      <c r="H128" s="75">
        <v>26220</v>
      </c>
      <c r="I128" s="75">
        <v>-0.75</v>
      </c>
      <c r="J128" s="75">
        <v>-200</v>
      </c>
      <c r="K128">
        <f t="shared" si="1"/>
        <v>-7.5187969924812581E-3</v>
      </c>
    </row>
    <row r="129" spans="1:11" x14ac:dyDescent="0.2">
      <c r="A129" s="73" t="s">
        <v>11</v>
      </c>
      <c r="B129" s="74">
        <v>42562</v>
      </c>
      <c r="C129" s="75">
        <v>24197</v>
      </c>
      <c r="D129" s="75">
        <v>636597880</v>
      </c>
      <c r="E129" s="75">
        <v>26300</v>
      </c>
      <c r="F129" s="75">
        <v>26580</v>
      </c>
      <c r="G129" s="75">
        <v>26308.959999999999</v>
      </c>
      <c r="H129" s="75">
        <v>26200</v>
      </c>
      <c r="I129" s="75">
        <v>-0.38</v>
      </c>
      <c r="J129" s="75">
        <v>-100</v>
      </c>
      <c r="K129">
        <f t="shared" si="1"/>
        <v>-3.7878787878787845E-3</v>
      </c>
    </row>
    <row r="130" spans="1:11" x14ac:dyDescent="0.2">
      <c r="A130" s="73" t="s">
        <v>11</v>
      </c>
      <c r="B130" s="74">
        <v>42563</v>
      </c>
      <c r="C130" s="75">
        <v>182065</v>
      </c>
      <c r="D130" s="75">
        <v>4801120620</v>
      </c>
      <c r="E130" s="75">
        <v>26360</v>
      </c>
      <c r="F130" s="75">
        <v>26680</v>
      </c>
      <c r="G130" s="75">
        <v>26370.37</v>
      </c>
      <c r="H130" s="75">
        <v>26260</v>
      </c>
      <c r="I130" s="75">
        <v>0.23</v>
      </c>
      <c r="J130" s="75">
        <v>60</v>
      </c>
      <c r="K130">
        <f t="shared" si="1"/>
        <v>2.2813688212928174E-3</v>
      </c>
    </row>
    <row r="131" spans="1:11" x14ac:dyDescent="0.2">
      <c r="A131" s="73" t="s">
        <v>11</v>
      </c>
      <c r="B131" s="74">
        <v>42564</v>
      </c>
      <c r="C131" s="75">
        <v>4929613</v>
      </c>
      <c r="D131" s="75">
        <v>131100526600</v>
      </c>
      <c r="E131" s="75">
        <v>26620</v>
      </c>
      <c r="F131" s="75">
        <v>26840</v>
      </c>
      <c r="G131" s="75">
        <v>26594.49</v>
      </c>
      <c r="H131" s="75">
        <v>26400</v>
      </c>
      <c r="I131" s="75">
        <v>0.99</v>
      </c>
      <c r="J131" s="75">
        <v>260</v>
      </c>
      <c r="K131">
        <f t="shared" si="1"/>
        <v>9.8634294385433474E-3</v>
      </c>
    </row>
    <row r="132" spans="1:11" x14ac:dyDescent="0.2">
      <c r="A132" s="73" t="s">
        <v>11</v>
      </c>
      <c r="B132" s="74">
        <v>42565</v>
      </c>
      <c r="C132" s="75">
        <v>3660078</v>
      </c>
      <c r="D132" s="75">
        <v>98098269540</v>
      </c>
      <c r="E132" s="75">
        <v>26860</v>
      </c>
      <c r="F132" s="75">
        <v>27080</v>
      </c>
      <c r="G132" s="75">
        <v>26802.23</v>
      </c>
      <c r="H132" s="75">
        <v>26640</v>
      </c>
      <c r="I132" s="75">
        <v>0.9</v>
      </c>
      <c r="J132" s="75">
        <v>240</v>
      </c>
      <c r="K132">
        <f t="shared" ref="K132:K195" si="2">+E132/E131-1</f>
        <v>9.0157776108188425E-3</v>
      </c>
    </row>
    <row r="133" spans="1:11" x14ac:dyDescent="0.2">
      <c r="A133" s="73" t="s">
        <v>11</v>
      </c>
      <c r="B133" s="74">
        <v>42566</v>
      </c>
      <c r="C133" s="75">
        <v>2375621</v>
      </c>
      <c r="D133" s="75">
        <v>63807843880</v>
      </c>
      <c r="E133" s="75">
        <v>26860</v>
      </c>
      <c r="F133" s="75">
        <v>26940</v>
      </c>
      <c r="G133" s="75">
        <v>26859.439999999999</v>
      </c>
      <c r="H133" s="75">
        <v>26740</v>
      </c>
      <c r="I133" s="75">
        <v>0</v>
      </c>
      <c r="J133" s="75">
        <v>0</v>
      </c>
      <c r="K133">
        <f t="shared" si="2"/>
        <v>0</v>
      </c>
    </row>
    <row r="134" spans="1:11" x14ac:dyDescent="0.2">
      <c r="A134" s="73" t="s">
        <v>11</v>
      </c>
      <c r="B134" s="74">
        <v>42569</v>
      </c>
      <c r="C134" s="75">
        <v>249886</v>
      </c>
      <c r="D134" s="75">
        <v>6734465680</v>
      </c>
      <c r="E134" s="75">
        <v>27000</v>
      </c>
      <c r="F134" s="75">
        <v>27180</v>
      </c>
      <c r="G134" s="75">
        <v>26950.15</v>
      </c>
      <c r="H134" s="75">
        <v>26720</v>
      </c>
      <c r="I134" s="75">
        <v>0.52</v>
      </c>
      <c r="J134" s="75">
        <v>140</v>
      </c>
      <c r="K134">
        <f t="shared" si="2"/>
        <v>5.2122114668651243E-3</v>
      </c>
    </row>
    <row r="135" spans="1:11" x14ac:dyDescent="0.2">
      <c r="A135" s="73" t="s">
        <v>11</v>
      </c>
      <c r="B135" s="74">
        <v>42570</v>
      </c>
      <c r="C135" s="75">
        <v>346426</v>
      </c>
      <c r="D135" s="75">
        <v>9381800180</v>
      </c>
      <c r="E135" s="75">
        <v>27100</v>
      </c>
      <c r="F135" s="75">
        <v>27160</v>
      </c>
      <c r="G135" s="75">
        <v>27081.69</v>
      </c>
      <c r="H135" s="75">
        <v>26940</v>
      </c>
      <c r="I135" s="75">
        <v>0.37</v>
      </c>
      <c r="J135" s="75">
        <v>100</v>
      </c>
      <c r="K135">
        <f t="shared" si="2"/>
        <v>3.7037037037037646E-3</v>
      </c>
    </row>
    <row r="136" spans="1:11" x14ac:dyDescent="0.2">
      <c r="A136" s="73" t="s">
        <v>11</v>
      </c>
      <c r="B136" s="74">
        <v>42572</v>
      </c>
      <c r="C136" s="75">
        <v>90413</v>
      </c>
      <c r="D136" s="75">
        <v>2451814560</v>
      </c>
      <c r="E136" s="75">
        <v>27020</v>
      </c>
      <c r="F136" s="75">
        <v>27200</v>
      </c>
      <c r="G136" s="75">
        <v>27117.94</v>
      </c>
      <c r="H136" s="75">
        <v>26860</v>
      </c>
      <c r="I136" s="75">
        <v>-0.3</v>
      </c>
      <c r="J136" s="75">
        <v>-80</v>
      </c>
      <c r="K136">
        <f t="shared" si="2"/>
        <v>-2.952029520295163E-3</v>
      </c>
    </row>
    <row r="137" spans="1:11" x14ac:dyDescent="0.2">
      <c r="A137" s="73" t="s">
        <v>11</v>
      </c>
      <c r="B137" s="74">
        <v>42573</v>
      </c>
      <c r="C137" s="75">
        <v>169861</v>
      </c>
      <c r="D137" s="75">
        <v>4586146260</v>
      </c>
      <c r="E137" s="75">
        <v>27000</v>
      </c>
      <c r="F137" s="75">
        <v>27080</v>
      </c>
      <c r="G137" s="75">
        <v>26999.41</v>
      </c>
      <c r="H137" s="75">
        <v>26860</v>
      </c>
      <c r="I137" s="75">
        <v>-7.0000000000000007E-2</v>
      </c>
      <c r="J137" s="75">
        <v>-20</v>
      </c>
      <c r="K137">
        <f t="shared" si="2"/>
        <v>-7.4019245003698053E-4</v>
      </c>
    </row>
    <row r="138" spans="1:11" x14ac:dyDescent="0.2">
      <c r="A138" s="73" t="s">
        <v>11</v>
      </c>
      <c r="B138" s="74">
        <v>42576</v>
      </c>
      <c r="C138" s="75">
        <v>57447</v>
      </c>
      <c r="D138" s="75">
        <v>1546627860</v>
      </c>
      <c r="E138" s="75">
        <v>27060</v>
      </c>
      <c r="F138" s="75">
        <v>27060</v>
      </c>
      <c r="G138" s="75">
        <v>26922.69</v>
      </c>
      <c r="H138" s="75">
        <v>26820</v>
      </c>
      <c r="I138" s="75">
        <v>0.22</v>
      </c>
      <c r="J138" s="75">
        <v>60</v>
      </c>
      <c r="K138">
        <f t="shared" si="2"/>
        <v>2.2222222222221255E-3</v>
      </c>
    </row>
    <row r="139" spans="1:11" x14ac:dyDescent="0.2">
      <c r="A139" s="73" t="s">
        <v>11</v>
      </c>
      <c r="B139" s="74">
        <v>42577</v>
      </c>
      <c r="C139" s="75">
        <v>243740</v>
      </c>
      <c r="D139" s="75">
        <v>6496308120</v>
      </c>
      <c r="E139" s="75">
        <v>26600</v>
      </c>
      <c r="F139" s="75">
        <v>26900</v>
      </c>
      <c r="G139" s="75">
        <v>26652.61</v>
      </c>
      <c r="H139" s="75">
        <v>26500</v>
      </c>
      <c r="I139" s="75">
        <v>-1.7</v>
      </c>
      <c r="J139" s="75">
        <v>-460</v>
      </c>
      <c r="K139">
        <f t="shared" si="2"/>
        <v>-1.6999260901699897E-2</v>
      </c>
    </row>
    <row r="140" spans="1:11" x14ac:dyDescent="0.2">
      <c r="A140" s="73" t="s">
        <v>11</v>
      </c>
      <c r="B140" s="74">
        <v>42578</v>
      </c>
      <c r="C140" s="75">
        <v>50544</v>
      </c>
      <c r="D140" s="75">
        <v>1354416140</v>
      </c>
      <c r="E140" s="75">
        <v>26800</v>
      </c>
      <c r="F140" s="75">
        <v>26960</v>
      </c>
      <c r="G140" s="75">
        <v>26796.77</v>
      </c>
      <c r="H140" s="75">
        <v>26620</v>
      </c>
      <c r="I140" s="75">
        <v>0.75</v>
      </c>
      <c r="J140" s="75">
        <v>200</v>
      </c>
      <c r="K140">
        <f t="shared" si="2"/>
        <v>7.5187969924812581E-3</v>
      </c>
    </row>
    <row r="141" spans="1:11" x14ac:dyDescent="0.2">
      <c r="A141" s="73" t="s">
        <v>11</v>
      </c>
      <c r="B141" s="74">
        <v>42579</v>
      </c>
      <c r="C141" s="75">
        <v>92374</v>
      </c>
      <c r="D141" s="75">
        <v>2482229780</v>
      </c>
      <c r="E141" s="75">
        <v>26980</v>
      </c>
      <c r="F141" s="75">
        <v>26980</v>
      </c>
      <c r="G141" s="75">
        <v>26871.52</v>
      </c>
      <c r="H141" s="75">
        <v>26500</v>
      </c>
      <c r="I141" s="75">
        <v>0.67</v>
      </c>
      <c r="J141" s="75">
        <v>180</v>
      </c>
      <c r="K141">
        <f t="shared" si="2"/>
        <v>6.7164179104477473E-3</v>
      </c>
    </row>
    <row r="142" spans="1:11" x14ac:dyDescent="0.2">
      <c r="A142" s="73" t="s">
        <v>11</v>
      </c>
      <c r="B142" s="74">
        <v>42580</v>
      </c>
      <c r="C142" s="75">
        <v>279411</v>
      </c>
      <c r="D142" s="75">
        <v>7568375480</v>
      </c>
      <c r="E142" s="75">
        <v>27000</v>
      </c>
      <c r="F142" s="75">
        <v>27160</v>
      </c>
      <c r="G142" s="75">
        <v>27086.89</v>
      </c>
      <c r="H142" s="75">
        <v>26880</v>
      </c>
      <c r="I142" s="75">
        <v>7.0000000000000007E-2</v>
      </c>
      <c r="J142" s="75">
        <v>20</v>
      </c>
      <c r="K142">
        <f t="shared" si="2"/>
        <v>7.4128984432908496E-4</v>
      </c>
    </row>
    <row r="143" spans="1:11" x14ac:dyDescent="0.2">
      <c r="A143" s="73" t="s">
        <v>11</v>
      </c>
      <c r="B143" s="74">
        <v>42583</v>
      </c>
      <c r="C143" s="75">
        <v>151509</v>
      </c>
      <c r="D143" s="75">
        <v>4075331400</v>
      </c>
      <c r="E143" s="75">
        <v>26940</v>
      </c>
      <c r="F143" s="75">
        <v>26980</v>
      </c>
      <c r="G143" s="75">
        <v>26898.28</v>
      </c>
      <c r="H143" s="75">
        <v>26740</v>
      </c>
      <c r="I143" s="75">
        <v>-0.22</v>
      </c>
      <c r="J143" s="75">
        <v>-60</v>
      </c>
      <c r="K143">
        <f t="shared" si="2"/>
        <v>-2.2222222222222365E-3</v>
      </c>
    </row>
    <row r="144" spans="1:11" x14ac:dyDescent="0.2">
      <c r="A144" s="73" t="s">
        <v>11</v>
      </c>
      <c r="B144" s="74">
        <v>42584</v>
      </c>
      <c r="C144" s="75">
        <v>323711</v>
      </c>
      <c r="D144" s="75">
        <v>8759015260</v>
      </c>
      <c r="E144" s="75">
        <v>27060</v>
      </c>
      <c r="F144" s="75">
        <v>27100</v>
      </c>
      <c r="G144" s="75">
        <v>27058.13</v>
      </c>
      <c r="H144" s="75">
        <v>26680</v>
      </c>
      <c r="I144" s="75">
        <v>0.45</v>
      </c>
      <c r="J144" s="75">
        <v>120</v>
      </c>
      <c r="K144">
        <f t="shared" si="2"/>
        <v>4.4543429844097204E-3</v>
      </c>
    </row>
    <row r="145" spans="1:11" x14ac:dyDescent="0.2">
      <c r="A145" s="73" t="s">
        <v>11</v>
      </c>
      <c r="B145" s="74">
        <v>42585</v>
      </c>
      <c r="C145" s="75">
        <v>283653</v>
      </c>
      <c r="D145" s="75">
        <v>7669864720</v>
      </c>
      <c r="E145" s="75">
        <v>27000</v>
      </c>
      <c r="F145" s="75">
        <v>27100</v>
      </c>
      <c r="G145" s="75">
        <v>27039.599999999999</v>
      </c>
      <c r="H145" s="75">
        <v>26840</v>
      </c>
      <c r="I145" s="75">
        <v>-0.22</v>
      </c>
      <c r="J145" s="75">
        <v>-60</v>
      </c>
      <c r="K145">
        <f t="shared" si="2"/>
        <v>-2.2172949002217113E-3</v>
      </c>
    </row>
    <row r="146" spans="1:11" x14ac:dyDescent="0.2">
      <c r="A146" s="73" t="s">
        <v>11</v>
      </c>
      <c r="B146" s="74">
        <v>42586</v>
      </c>
      <c r="C146" s="75">
        <v>77909</v>
      </c>
      <c r="D146" s="75">
        <v>2112608600</v>
      </c>
      <c r="E146" s="75">
        <v>27200</v>
      </c>
      <c r="F146" s="75">
        <v>27200</v>
      </c>
      <c r="G146" s="75">
        <v>27116.36</v>
      </c>
      <c r="H146" s="75">
        <v>26860</v>
      </c>
      <c r="I146" s="75">
        <v>0.74</v>
      </c>
      <c r="J146" s="75">
        <v>200</v>
      </c>
      <c r="K146">
        <f t="shared" si="2"/>
        <v>7.4074074074073071E-3</v>
      </c>
    </row>
    <row r="147" spans="1:11" x14ac:dyDescent="0.2">
      <c r="A147" s="73" t="s">
        <v>11</v>
      </c>
      <c r="B147" s="74">
        <v>42587</v>
      </c>
      <c r="C147" s="75">
        <v>67690</v>
      </c>
      <c r="D147" s="75">
        <v>1836087040</v>
      </c>
      <c r="E147" s="75">
        <v>27160</v>
      </c>
      <c r="F147" s="75">
        <v>27200</v>
      </c>
      <c r="G147" s="75">
        <v>27124.94</v>
      </c>
      <c r="H147" s="75">
        <v>26900</v>
      </c>
      <c r="I147" s="75">
        <v>-0.15</v>
      </c>
      <c r="J147" s="75">
        <v>-40</v>
      </c>
      <c r="K147">
        <f t="shared" si="2"/>
        <v>-1.4705882352941124E-3</v>
      </c>
    </row>
    <row r="148" spans="1:11" x14ac:dyDescent="0.2">
      <c r="A148" s="73" t="s">
        <v>11</v>
      </c>
      <c r="B148" s="74">
        <v>42590</v>
      </c>
      <c r="C148" s="75">
        <v>61721</v>
      </c>
      <c r="D148" s="75">
        <v>1679612940</v>
      </c>
      <c r="E148" s="75">
        <v>27300</v>
      </c>
      <c r="F148" s="75">
        <v>27300</v>
      </c>
      <c r="G148" s="75">
        <v>27212.99</v>
      </c>
      <c r="H148" s="75">
        <v>27060</v>
      </c>
      <c r="I148" s="75">
        <v>0.52</v>
      </c>
      <c r="J148" s="75">
        <v>140</v>
      </c>
      <c r="K148">
        <f t="shared" si="2"/>
        <v>5.1546391752577136E-3</v>
      </c>
    </row>
    <row r="149" spans="1:11" x14ac:dyDescent="0.2">
      <c r="A149" s="73" t="s">
        <v>11</v>
      </c>
      <c r="B149" s="74">
        <v>42591</v>
      </c>
      <c r="C149" s="75">
        <v>457721</v>
      </c>
      <c r="D149" s="75">
        <v>12546766640</v>
      </c>
      <c r="E149" s="75">
        <v>27600</v>
      </c>
      <c r="F149" s="75">
        <v>27600</v>
      </c>
      <c r="G149" s="75">
        <v>27411.39</v>
      </c>
      <c r="H149" s="75">
        <v>27120</v>
      </c>
      <c r="I149" s="75">
        <v>1.1000000000000001</v>
      </c>
      <c r="J149" s="75">
        <v>300</v>
      </c>
      <c r="K149">
        <f t="shared" si="2"/>
        <v>1.098901098901095E-2</v>
      </c>
    </row>
    <row r="150" spans="1:11" x14ac:dyDescent="0.2">
      <c r="A150" s="73" t="s">
        <v>11</v>
      </c>
      <c r="B150" s="74">
        <v>42592</v>
      </c>
      <c r="C150" s="75">
        <v>46256</v>
      </c>
      <c r="D150" s="75">
        <v>1271634980</v>
      </c>
      <c r="E150" s="75">
        <v>27480</v>
      </c>
      <c r="F150" s="75">
        <v>27620</v>
      </c>
      <c r="G150" s="75">
        <v>27491.24</v>
      </c>
      <c r="H150" s="75">
        <v>27400</v>
      </c>
      <c r="I150" s="75">
        <v>-0.43</v>
      </c>
      <c r="J150" s="75">
        <v>-120</v>
      </c>
      <c r="K150">
        <f t="shared" si="2"/>
        <v>-4.3478260869564966E-3</v>
      </c>
    </row>
    <row r="151" spans="1:11" x14ac:dyDescent="0.2">
      <c r="A151" s="73" t="s">
        <v>11</v>
      </c>
      <c r="B151" s="74">
        <v>42593</v>
      </c>
      <c r="C151" s="75">
        <v>803964</v>
      </c>
      <c r="D151" s="75">
        <v>22215135520</v>
      </c>
      <c r="E151" s="75">
        <v>27600</v>
      </c>
      <c r="F151" s="75">
        <v>27780</v>
      </c>
      <c r="G151" s="75">
        <v>27632</v>
      </c>
      <c r="H151" s="75">
        <v>27260</v>
      </c>
      <c r="I151" s="75">
        <v>0.44</v>
      </c>
      <c r="J151" s="75">
        <v>120</v>
      </c>
      <c r="K151">
        <f t="shared" si="2"/>
        <v>4.366812227074135E-3</v>
      </c>
    </row>
    <row r="152" spans="1:11" x14ac:dyDescent="0.2">
      <c r="A152" s="73" t="s">
        <v>11</v>
      </c>
      <c r="B152" s="74">
        <v>42594</v>
      </c>
      <c r="C152" s="75">
        <v>66065</v>
      </c>
      <c r="D152" s="75">
        <v>1811584140</v>
      </c>
      <c r="E152" s="75">
        <v>27600</v>
      </c>
      <c r="F152" s="75">
        <v>27680</v>
      </c>
      <c r="G152" s="75">
        <v>27421.24</v>
      </c>
      <c r="H152" s="75">
        <v>27020</v>
      </c>
      <c r="I152" s="75">
        <v>0</v>
      </c>
      <c r="J152" s="75">
        <v>0</v>
      </c>
      <c r="K152">
        <f t="shared" si="2"/>
        <v>0</v>
      </c>
    </row>
    <row r="153" spans="1:11" x14ac:dyDescent="0.2">
      <c r="A153" s="73" t="s">
        <v>11</v>
      </c>
      <c r="B153" s="74">
        <v>42598</v>
      </c>
      <c r="C153" s="75">
        <v>153802</v>
      </c>
      <c r="D153" s="75">
        <v>4244136600</v>
      </c>
      <c r="E153" s="75">
        <v>27800</v>
      </c>
      <c r="F153" s="75">
        <v>27800</v>
      </c>
      <c r="G153" s="75">
        <v>27594.81</v>
      </c>
      <c r="H153" s="75">
        <v>27440</v>
      </c>
      <c r="I153" s="75">
        <v>0.72</v>
      </c>
      <c r="J153" s="75">
        <v>200</v>
      </c>
      <c r="K153">
        <f t="shared" si="2"/>
        <v>7.2463768115942351E-3</v>
      </c>
    </row>
    <row r="154" spans="1:11" x14ac:dyDescent="0.2">
      <c r="A154" s="73" t="s">
        <v>11</v>
      </c>
      <c r="B154" s="74">
        <v>42599</v>
      </c>
      <c r="C154" s="75">
        <v>266060</v>
      </c>
      <c r="D154" s="75">
        <v>7326917960</v>
      </c>
      <c r="E154" s="75">
        <v>27640</v>
      </c>
      <c r="F154" s="75">
        <v>27800</v>
      </c>
      <c r="G154" s="75">
        <v>27538.59</v>
      </c>
      <c r="H154" s="75">
        <v>27480</v>
      </c>
      <c r="I154" s="75">
        <v>-0.57999999999999996</v>
      </c>
      <c r="J154" s="75">
        <v>-160</v>
      </c>
      <c r="K154">
        <f t="shared" si="2"/>
        <v>-5.7553956834532904E-3</v>
      </c>
    </row>
    <row r="155" spans="1:11" x14ac:dyDescent="0.2">
      <c r="A155" s="73" t="s">
        <v>11</v>
      </c>
      <c r="B155" s="74">
        <v>42600</v>
      </c>
      <c r="C155" s="75">
        <v>135753</v>
      </c>
      <c r="D155" s="75">
        <v>3761881000</v>
      </c>
      <c r="E155" s="75">
        <v>27780</v>
      </c>
      <c r="F155" s="75">
        <v>27880</v>
      </c>
      <c r="G155" s="75">
        <v>27711.22</v>
      </c>
      <c r="H155" s="75">
        <v>27560</v>
      </c>
      <c r="I155" s="75">
        <v>0.51</v>
      </c>
      <c r="J155" s="75">
        <v>140</v>
      </c>
      <c r="K155">
        <f t="shared" si="2"/>
        <v>5.0651230101301792E-3</v>
      </c>
    </row>
    <row r="156" spans="1:11" x14ac:dyDescent="0.2">
      <c r="A156" s="73" t="s">
        <v>11</v>
      </c>
      <c r="B156" s="74">
        <v>42601</v>
      </c>
      <c r="C156" s="75">
        <v>605223</v>
      </c>
      <c r="D156" s="75">
        <v>17043203560</v>
      </c>
      <c r="E156" s="75">
        <v>28100</v>
      </c>
      <c r="F156" s="75">
        <v>28280</v>
      </c>
      <c r="G156" s="75">
        <v>28160.2</v>
      </c>
      <c r="H156" s="75">
        <v>27600</v>
      </c>
      <c r="I156" s="75">
        <v>1.1499999999999999</v>
      </c>
      <c r="J156" s="75">
        <v>320</v>
      </c>
      <c r="K156">
        <f t="shared" si="2"/>
        <v>1.1519078473722022E-2</v>
      </c>
    </row>
    <row r="157" spans="1:11" x14ac:dyDescent="0.2">
      <c r="A157" s="73" t="s">
        <v>11</v>
      </c>
      <c r="B157" s="74">
        <v>42604</v>
      </c>
      <c r="C157" s="75">
        <v>134076</v>
      </c>
      <c r="D157" s="75">
        <v>3761698580</v>
      </c>
      <c r="E157" s="75">
        <v>27820</v>
      </c>
      <c r="F157" s="75">
        <v>28100</v>
      </c>
      <c r="G157" s="75">
        <v>28056.46</v>
      </c>
      <c r="H157" s="75">
        <v>27760</v>
      </c>
      <c r="I157" s="75">
        <v>-1</v>
      </c>
      <c r="J157" s="75">
        <v>-280</v>
      </c>
      <c r="K157">
        <f t="shared" si="2"/>
        <v>-9.9644128113879349E-3</v>
      </c>
    </row>
    <row r="158" spans="1:11" x14ac:dyDescent="0.2">
      <c r="A158" s="73" t="s">
        <v>11</v>
      </c>
      <c r="B158" s="74">
        <v>42605</v>
      </c>
      <c r="C158" s="75">
        <v>1506658</v>
      </c>
      <c r="D158" s="75">
        <v>42226088840</v>
      </c>
      <c r="E158" s="75">
        <v>28160</v>
      </c>
      <c r="F158" s="75">
        <v>28180</v>
      </c>
      <c r="G158" s="75">
        <v>28026.33</v>
      </c>
      <c r="H158" s="75">
        <v>27760</v>
      </c>
      <c r="I158" s="75">
        <v>1.22</v>
      </c>
      <c r="J158" s="75">
        <v>340</v>
      </c>
      <c r="K158">
        <f t="shared" si="2"/>
        <v>1.2221423436376666E-2</v>
      </c>
    </row>
    <row r="159" spans="1:11" x14ac:dyDescent="0.2">
      <c r="A159" s="73" t="s">
        <v>11</v>
      </c>
      <c r="B159" s="74">
        <v>42606</v>
      </c>
      <c r="C159" s="75">
        <v>367414</v>
      </c>
      <c r="D159" s="75">
        <v>10475674900</v>
      </c>
      <c r="E159" s="75">
        <v>28700</v>
      </c>
      <c r="F159" s="75">
        <v>28780</v>
      </c>
      <c r="G159" s="75">
        <v>28511.91</v>
      </c>
      <c r="H159" s="75">
        <v>28200</v>
      </c>
      <c r="I159" s="75">
        <v>1.92</v>
      </c>
      <c r="J159" s="75">
        <v>540</v>
      </c>
      <c r="K159">
        <f t="shared" si="2"/>
        <v>1.9176136363636465E-2</v>
      </c>
    </row>
    <row r="160" spans="1:11" x14ac:dyDescent="0.2">
      <c r="A160" s="73" t="s">
        <v>11</v>
      </c>
      <c r="B160" s="74">
        <v>42607</v>
      </c>
      <c r="C160" s="75">
        <v>1659485</v>
      </c>
      <c r="D160" s="75">
        <v>48454183020</v>
      </c>
      <c r="E160" s="75">
        <v>29000</v>
      </c>
      <c r="F160" s="75">
        <v>29500</v>
      </c>
      <c r="G160" s="75">
        <v>29198.33</v>
      </c>
      <c r="H160" s="75">
        <v>28880</v>
      </c>
      <c r="I160" s="75">
        <v>1.05</v>
      </c>
      <c r="J160" s="75">
        <v>300</v>
      </c>
      <c r="K160">
        <f t="shared" si="2"/>
        <v>1.0452961672473782E-2</v>
      </c>
    </row>
    <row r="161" spans="1:11" x14ac:dyDescent="0.2">
      <c r="A161" s="73" t="s">
        <v>11</v>
      </c>
      <c r="B161" s="74">
        <v>42608</v>
      </c>
      <c r="C161" s="75">
        <v>84844</v>
      </c>
      <c r="D161" s="75">
        <v>2450546580</v>
      </c>
      <c r="E161" s="75">
        <v>28740</v>
      </c>
      <c r="F161" s="75">
        <v>29080</v>
      </c>
      <c r="G161" s="75">
        <v>28882.97</v>
      </c>
      <c r="H161" s="75">
        <v>28600</v>
      </c>
      <c r="I161" s="75">
        <v>-0.9</v>
      </c>
      <c r="J161" s="75">
        <v>-260</v>
      </c>
      <c r="K161">
        <f t="shared" si="2"/>
        <v>-8.9655172413792839E-3</v>
      </c>
    </row>
    <row r="162" spans="1:11" x14ac:dyDescent="0.2">
      <c r="A162" s="73" t="s">
        <v>11</v>
      </c>
      <c r="B162" s="74">
        <v>42611</v>
      </c>
      <c r="C162" s="75">
        <v>243024</v>
      </c>
      <c r="D162" s="75">
        <v>7037351240</v>
      </c>
      <c r="E162" s="75">
        <v>28940</v>
      </c>
      <c r="F162" s="75">
        <v>29000</v>
      </c>
      <c r="G162" s="75">
        <v>28957.43</v>
      </c>
      <c r="H162" s="75">
        <v>28500</v>
      </c>
      <c r="I162" s="75">
        <v>0.7</v>
      </c>
      <c r="J162" s="75">
        <v>200</v>
      </c>
      <c r="K162">
        <f t="shared" si="2"/>
        <v>6.9589422407794199E-3</v>
      </c>
    </row>
    <row r="163" spans="1:11" x14ac:dyDescent="0.2">
      <c r="A163" s="73" t="s">
        <v>11</v>
      </c>
      <c r="B163" s="74">
        <v>42612</v>
      </c>
      <c r="C163" s="75">
        <v>210898</v>
      </c>
      <c r="D163" s="75">
        <v>6145424700</v>
      </c>
      <c r="E163" s="75">
        <v>29060</v>
      </c>
      <c r="F163" s="75">
        <v>29200</v>
      </c>
      <c r="G163" s="75">
        <v>29139.32</v>
      </c>
      <c r="H163" s="75">
        <v>28640</v>
      </c>
      <c r="I163" s="75">
        <v>0.41</v>
      </c>
      <c r="J163" s="75">
        <v>120</v>
      </c>
      <c r="K163">
        <f t="shared" si="2"/>
        <v>4.146510020732519E-3</v>
      </c>
    </row>
    <row r="164" spans="1:11" x14ac:dyDescent="0.2">
      <c r="A164" s="73" t="s">
        <v>11</v>
      </c>
      <c r="B164" s="74">
        <v>42613</v>
      </c>
      <c r="C164" s="75">
        <v>270369</v>
      </c>
      <c r="D164" s="75">
        <v>7879348780</v>
      </c>
      <c r="E164" s="75">
        <v>29180</v>
      </c>
      <c r="F164" s="75">
        <v>29280</v>
      </c>
      <c r="G164" s="75">
        <v>29142.94</v>
      </c>
      <c r="H164" s="75">
        <v>29000</v>
      </c>
      <c r="I164" s="75">
        <v>0.41</v>
      </c>
      <c r="J164" s="75">
        <v>120</v>
      </c>
      <c r="K164">
        <f t="shared" si="2"/>
        <v>4.1293874741912262E-3</v>
      </c>
    </row>
    <row r="165" spans="1:11" x14ac:dyDescent="0.2">
      <c r="A165" s="73" t="s">
        <v>11</v>
      </c>
      <c r="B165" s="74">
        <v>42614</v>
      </c>
      <c r="C165" s="75">
        <v>95295</v>
      </c>
      <c r="D165" s="75">
        <v>2762588800</v>
      </c>
      <c r="E165" s="75">
        <v>29000</v>
      </c>
      <c r="F165" s="75">
        <v>29000</v>
      </c>
      <c r="G165" s="75">
        <v>28989.86</v>
      </c>
      <c r="H165" s="75">
        <v>28760</v>
      </c>
      <c r="I165" s="75">
        <v>-0.62</v>
      </c>
      <c r="J165" s="75">
        <v>-180</v>
      </c>
      <c r="K165">
        <f t="shared" si="2"/>
        <v>-6.1686086360520642E-3</v>
      </c>
    </row>
    <row r="166" spans="1:11" x14ac:dyDescent="0.2">
      <c r="A166" s="73" t="s">
        <v>11</v>
      </c>
      <c r="B166" s="74">
        <v>42615</v>
      </c>
      <c r="C166" s="75">
        <v>61443</v>
      </c>
      <c r="D166" s="75">
        <v>1800302400</v>
      </c>
      <c r="E166" s="75">
        <v>29300</v>
      </c>
      <c r="F166" s="75">
        <v>29400</v>
      </c>
      <c r="G166" s="75">
        <v>29300.37</v>
      </c>
      <c r="H166" s="75">
        <v>28880</v>
      </c>
      <c r="I166" s="75">
        <v>1.03</v>
      </c>
      <c r="J166" s="75">
        <v>300</v>
      </c>
      <c r="K166">
        <f t="shared" si="2"/>
        <v>1.0344827586206806E-2</v>
      </c>
    </row>
    <row r="167" spans="1:11" x14ac:dyDescent="0.2">
      <c r="A167" s="73" t="s">
        <v>11</v>
      </c>
      <c r="B167" s="74">
        <v>42618</v>
      </c>
      <c r="C167" s="75">
        <v>55742</v>
      </c>
      <c r="D167" s="75">
        <v>1629297040</v>
      </c>
      <c r="E167" s="75">
        <v>29200</v>
      </c>
      <c r="F167" s="75">
        <v>29380</v>
      </c>
      <c r="G167" s="75">
        <v>29229.25</v>
      </c>
      <c r="H167" s="75">
        <v>28820</v>
      </c>
      <c r="I167" s="75">
        <v>-0.34</v>
      </c>
      <c r="J167" s="75">
        <v>-100</v>
      </c>
      <c r="K167">
        <f t="shared" si="2"/>
        <v>-3.4129692832765013E-3</v>
      </c>
    </row>
    <row r="168" spans="1:11" x14ac:dyDescent="0.2">
      <c r="A168" s="73" t="s">
        <v>11</v>
      </c>
      <c r="B168" s="74">
        <v>42619</v>
      </c>
      <c r="C168" s="75">
        <v>308826</v>
      </c>
      <c r="D168" s="75">
        <v>9159967820</v>
      </c>
      <c r="E168" s="75">
        <v>29760</v>
      </c>
      <c r="F168" s="75">
        <v>29780</v>
      </c>
      <c r="G168" s="75">
        <v>29660.61</v>
      </c>
      <c r="H168" s="75">
        <v>29380</v>
      </c>
      <c r="I168" s="75">
        <v>1.92</v>
      </c>
      <c r="J168" s="75">
        <v>560</v>
      </c>
      <c r="K168">
        <f t="shared" si="2"/>
        <v>1.9178082191780854E-2</v>
      </c>
    </row>
    <row r="169" spans="1:11" x14ac:dyDescent="0.2">
      <c r="A169" s="73" t="s">
        <v>11</v>
      </c>
      <c r="B169" s="74">
        <v>42620</v>
      </c>
      <c r="C169" s="75">
        <v>189151</v>
      </c>
      <c r="D169" s="75">
        <v>5685612020</v>
      </c>
      <c r="E169" s="75">
        <v>30160</v>
      </c>
      <c r="F169" s="75">
        <v>30260</v>
      </c>
      <c r="G169" s="75">
        <v>30058.59</v>
      </c>
      <c r="H169" s="75">
        <v>29780</v>
      </c>
      <c r="I169" s="75">
        <v>1.34</v>
      </c>
      <c r="J169" s="75">
        <v>400</v>
      </c>
      <c r="K169">
        <f t="shared" si="2"/>
        <v>1.3440860215053752E-2</v>
      </c>
    </row>
    <row r="170" spans="1:11" x14ac:dyDescent="0.2">
      <c r="A170" s="73" t="s">
        <v>11</v>
      </c>
      <c r="B170" s="74">
        <v>42621</v>
      </c>
      <c r="C170" s="75">
        <v>178812</v>
      </c>
      <c r="D170" s="75">
        <v>5357951880</v>
      </c>
      <c r="E170" s="75">
        <v>30040</v>
      </c>
      <c r="F170" s="75">
        <v>30240</v>
      </c>
      <c r="G170" s="75">
        <v>29964.16</v>
      </c>
      <c r="H170" s="75">
        <v>29520</v>
      </c>
      <c r="I170" s="75">
        <v>-0.4</v>
      </c>
      <c r="J170" s="75">
        <v>-120</v>
      </c>
      <c r="K170">
        <f t="shared" si="2"/>
        <v>-3.9787798408488229E-3</v>
      </c>
    </row>
    <row r="171" spans="1:11" x14ac:dyDescent="0.2">
      <c r="A171" s="73" t="s">
        <v>11</v>
      </c>
      <c r="B171" s="74">
        <v>42622</v>
      </c>
      <c r="C171" s="75">
        <v>65850</v>
      </c>
      <c r="D171" s="75">
        <v>1962416760</v>
      </c>
      <c r="E171" s="75">
        <v>29800</v>
      </c>
      <c r="F171" s="75">
        <v>29900</v>
      </c>
      <c r="G171" s="75">
        <v>29801.32</v>
      </c>
      <c r="H171" s="75">
        <v>29700</v>
      </c>
      <c r="I171" s="75">
        <v>-0.8</v>
      </c>
      <c r="J171" s="75">
        <v>-240</v>
      </c>
      <c r="K171">
        <f t="shared" si="2"/>
        <v>-7.9893475366178413E-3</v>
      </c>
    </row>
    <row r="172" spans="1:11" x14ac:dyDescent="0.2">
      <c r="A172" s="73" t="s">
        <v>11</v>
      </c>
      <c r="B172" s="74">
        <v>42625</v>
      </c>
      <c r="C172" s="75">
        <v>202346</v>
      </c>
      <c r="D172" s="75">
        <v>6058052900</v>
      </c>
      <c r="E172" s="75">
        <v>29900</v>
      </c>
      <c r="F172" s="75">
        <v>30120</v>
      </c>
      <c r="G172" s="75">
        <v>29939.08</v>
      </c>
      <c r="H172" s="75">
        <v>29420</v>
      </c>
      <c r="I172" s="75">
        <v>0.34</v>
      </c>
      <c r="J172" s="75">
        <v>100</v>
      </c>
      <c r="K172">
        <f t="shared" si="2"/>
        <v>3.3557046979866278E-3</v>
      </c>
    </row>
    <row r="173" spans="1:11" x14ac:dyDescent="0.2">
      <c r="A173" s="73" t="s">
        <v>11</v>
      </c>
      <c r="B173" s="74">
        <v>42626</v>
      </c>
      <c r="C173" s="75">
        <v>75820</v>
      </c>
      <c r="D173" s="75">
        <v>2242991540</v>
      </c>
      <c r="E173" s="75">
        <v>29620</v>
      </c>
      <c r="F173" s="75">
        <v>29720</v>
      </c>
      <c r="G173" s="75">
        <v>29583.11</v>
      </c>
      <c r="H173" s="75">
        <v>29400</v>
      </c>
      <c r="I173" s="75">
        <v>-0.94</v>
      </c>
      <c r="J173" s="75">
        <v>-280</v>
      </c>
      <c r="K173">
        <f t="shared" si="2"/>
        <v>-9.3645484949832491E-3</v>
      </c>
    </row>
    <row r="174" spans="1:11" x14ac:dyDescent="0.2">
      <c r="A174" s="73" t="s">
        <v>11</v>
      </c>
      <c r="B174" s="74">
        <v>42627</v>
      </c>
      <c r="C174" s="75">
        <v>84337</v>
      </c>
      <c r="D174" s="75">
        <v>2479726140</v>
      </c>
      <c r="E174" s="75">
        <v>29300</v>
      </c>
      <c r="F174" s="75">
        <v>29720</v>
      </c>
      <c r="G174" s="75">
        <v>29402.59</v>
      </c>
      <c r="H174" s="75">
        <v>29120</v>
      </c>
      <c r="I174" s="75">
        <v>-1.08</v>
      </c>
      <c r="J174" s="75">
        <v>-320</v>
      </c>
      <c r="K174">
        <f t="shared" si="2"/>
        <v>-1.0803511141120881E-2</v>
      </c>
    </row>
    <row r="175" spans="1:11" x14ac:dyDescent="0.2">
      <c r="A175" s="73" t="s">
        <v>11</v>
      </c>
      <c r="B175" s="74">
        <v>42628</v>
      </c>
      <c r="C175" s="75">
        <v>408102</v>
      </c>
      <c r="D175" s="75">
        <v>11865976620</v>
      </c>
      <c r="E175" s="75">
        <v>29100</v>
      </c>
      <c r="F175" s="75">
        <v>29240</v>
      </c>
      <c r="G175" s="75">
        <v>29076.01</v>
      </c>
      <c r="H175" s="75">
        <v>28820</v>
      </c>
      <c r="I175" s="75">
        <v>-0.68</v>
      </c>
      <c r="J175" s="75">
        <v>-200</v>
      </c>
      <c r="K175">
        <f t="shared" si="2"/>
        <v>-6.8259385665528916E-3</v>
      </c>
    </row>
    <row r="176" spans="1:11" x14ac:dyDescent="0.2">
      <c r="A176" s="73" t="s">
        <v>11</v>
      </c>
      <c r="B176" s="74">
        <v>42629</v>
      </c>
      <c r="C176" s="75">
        <v>172733</v>
      </c>
      <c r="D176" s="75">
        <v>5023252840</v>
      </c>
      <c r="E176" s="75">
        <v>29080</v>
      </c>
      <c r="F176" s="75">
        <v>29380</v>
      </c>
      <c r="G176" s="75">
        <v>29081.03</v>
      </c>
      <c r="H176" s="75">
        <v>28820</v>
      </c>
      <c r="I176" s="75">
        <v>-7.0000000000000007E-2</v>
      </c>
      <c r="J176" s="75">
        <v>-20</v>
      </c>
      <c r="K176">
        <f t="shared" si="2"/>
        <v>-6.8728522336769515E-4</v>
      </c>
    </row>
    <row r="177" spans="1:11" x14ac:dyDescent="0.2">
      <c r="A177" s="73" t="s">
        <v>11</v>
      </c>
      <c r="B177" s="74">
        <v>42632</v>
      </c>
      <c r="C177" s="75">
        <v>160750</v>
      </c>
      <c r="D177" s="75">
        <v>4663013580</v>
      </c>
      <c r="E177" s="75">
        <v>29020</v>
      </c>
      <c r="F177" s="75">
        <v>29240</v>
      </c>
      <c r="G177" s="75">
        <v>29007.86</v>
      </c>
      <c r="H177" s="75">
        <v>28900</v>
      </c>
      <c r="I177" s="75">
        <v>-0.21</v>
      </c>
      <c r="J177" s="75">
        <v>-60</v>
      </c>
      <c r="K177">
        <f t="shared" si="2"/>
        <v>-2.0632737276479185E-3</v>
      </c>
    </row>
    <row r="178" spans="1:11" x14ac:dyDescent="0.2">
      <c r="A178" s="73" t="s">
        <v>11</v>
      </c>
      <c r="B178" s="74">
        <v>42633</v>
      </c>
      <c r="C178" s="75">
        <v>207817</v>
      </c>
      <c r="D178" s="75">
        <v>6003093960</v>
      </c>
      <c r="E178" s="75">
        <v>28960</v>
      </c>
      <c r="F178" s="75">
        <v>29040</v>
      </c>
      <c r="G178" s="75">
        <v>28886.44</v>
      </c>
      <c r="H178" s="75">
        <v>28620</v>
      </c>
      <c r="I178" s="75">
        <v>-0.21</v>
      </c>
      <c r="J178" s="75">
        <v>-60</v>
      </c>
      <c r="K178">
        <f t="shared" si="2"/>
        <v>-2.0675396278428959E-3</v>
      </c>
    </row>
    <row r="179" spans="1:11" x14ac:dyDescent="0.2">
      <c r="A179" s="73" t="s">
        <v>11</v>
      </c>
      <c r="B179" s="74">
        <v>42634</v>
      </c>
      <c r="C179" s="75">
        <v>274800</v>
      </c>
      <c r="D179" s="75">
        <v>7963545320</v>
      </c>
      <c r="E179" s="75">
        <v>29000</v>
      </c>
      <c r="F179" s="75">
        <v>29080</v>
      </c>
      <c r="G179" s="75">
        <v>28979.42</v>
      </c>
      <c r="H179" s="75">
        <v>28680</v>
      </c>
      <c r="I179" s="75">
        <v>0.14000000000000001</v>
      </c>
      <c r="J179" s="75">
        <v>40</v>
      </c>
      <c r="K179">
        <f t="shared" si="2"/>
        <v>1.3812154696133394E-3</v>
      </c>
    </row>
    <row r="180" spans="1:11" x14ac:dyDescent="0.2">
      <c r="A180" s="73" t="s">
        <v>11</v>
      </c>
      <c r="B180" s="74">
        <v>42635</v>
      </c>
      <c r="C180" s="75">
        <v>519389</v>
      </c>
      <c r="D180" s="75">
        <v>15180196740</v>
      </c>
      <c r="E180" s="75">
        <v>29320</v>
      </c>
      <c r="F180" s="75">
        <v>29500</v>
      </c>
      <c r="G180" s="75">
        <v>29227.03</v>
      </c>
      <c r="H180" s="75">
        <v>28920</v>
      </c>
      <c r="I180" s="75">
        <v>1.1000000000000001</v>
      </c>
      <c r="J180" s="75">
        <v>320</v>
      </c>
      <c r="K180">
        <f t="shared" si="2"/>
        <v>1.1034482758620623E-2</v>
      </c>
    </row>
    <row r="181" spans="1:11" x14ac:dyDescent="0.2">
      <c r="A181" s="73" t="s">
        <v>11</v>
      </c>
      <c r="B181" s="74">
        <v>42636</v>
      </c>
      <c r="C181" s="75">
        <v>243298</v>
      </c>
      <c r="D181" s="75">
        <v>7145171320</v>
      </c>
      <c r="E181" s="75">
        <v>29500</v>
      </c>
      <c r="F181" s="75">
        <v>29500</v>
      </c>
      <c r="G181" s="75">
        <v>29367.98</v>
      </c>
      <c r="H181" s="75">
        <v>29020</v>
      </c>
      <c r="I181" s="75">
        <v>0.61</v>
      </c>
      <c r="J181" s="75">
        <v>180</v>
      </c>
      <c r="K181">
        <f t="shared" si="2"/>
        <v>6.1391541609823186E-3</v>
      </c>
    </row>
    <row r="182" spans="1:11" x14ac:dyDescent="0.2">
      <c r="A182" s="73" t="s">
        <v>11</v>
      </c>
      <c r="B182" s="74">
        <v>42639</v>
      </c>
      <c r="C182" s="75">
        <v>263396</v>
      </c>
      <c r="D182" s="75">
        <v>7693004960</v>
      </c>
      <c r="E182" s="75">
        <v>29160</v>
      </c>
      <c r="F182" s="75">
        <v>29400</v>
      </c>
      <c r="G182" s="75">
        <v>29206.99</v>
      </c>
      <c r="H182" s="75">
        <v>29040</v>
      </c>
      <c r="I182" s="75">
        <v>-1.1499999999999999</v>
      </c>
      <c r="J182" s="75">
        <v>-340</v>
      </c>
      <c r="K182">
        <f t="shared" si="2"/>
        <v>-1.15254237288136E-2</v>
      </c>
    </row>
    <row r="183" spans="1:11" x14ac:dyDescent="0.2">
      <c r="A183" s="73" t="s">
        <v>11</v>
      </c>
      <c r="B183" s="74">
        <v>42640</v>
      </c>
      <c r="C183" s="75">
        <v>208719</v>
      </c>
      <c r="D183" s="75">
        <v>6015901660</v>
      </c>
      <c r="E183" s="75">
        <v>28700</v>
      </c>
      <c r="F183" s="75">
        <v>29180</v>
      </c>
      <c r="G183" s="75">
        <v>28822.97</v>
      </c>
      <c r="H183" s="75">
        <v>28540</v>
      </c>
      <c r="I183" s="75">
        <v>-1.58</v>
      </c>
      <c r="J183" s="75">
        <v>-460</v>
      </c>
      <c r="K183">
        <f t="shared" si="2"/>
        <v>-1.5775034293552759E-2</v>
      </c>
    </row>
    <row r="184" spans="1:11" x14ac:dyDescent="0.2">
      <c r="A184" s="73" t="s">
        <v>11</v>
      </c>
      <c r="B184" s="74">
        <v>42641</v>
      </c>
      <c r="C184" s="75">
        <v>56005</v>
      </c>
      <c r="D184" s="75">
        <v>1621921240</v>
      </c>
      <c r="E184" s="75">
        <v>29100</v>
      </c>
      <c r="F184" s="75">
        <v>29160</v>
      </c>
      <c r="G184" s="75">
        <v>28960.29</v>
      </c>
      <c r="H184" s="75">
        <v>28800</v>
      </c>
      <c r="I184" s="75">
        <v>1.39</v>
      </c>
      <c r="J184" s="75">
        <v>400</v>
      </c>
      <c r="K184">
        <f t="shared" si="2"/>
        <v>1.3937282229965264E-2</v>
      </c>
    </row>
    <row r="185" spans="1:11" x14ac:dyDescent="0.2">
      <c r="A185" s="73" t="s">
        <v>11</v>
      </c>
      <c r="B185" s="74">
        <v>42642</v>
      </c>
      <c r="C185" s="75">
        <v>304335</v>
      </c>
      <c r="D185" s="75">
        <v>8808735640</v>
      </c>
      <c r="E185" s="75">
        <v>29180</v>
      </c>
      <c r="F185" s="75">
        <v>29200</v>
      </c>
      <c r="G185" s="75">
        <v>28944.21</v>
      </c>
      <c r="H185" s="75">
        <v>28840</v>
      </c>
      <c r="I185" s="75">
        <v>0.27</v>
      </c>
      <c r="J185" s="75">
        <v>80</v>
      </c>
      <c r="K185">
        <f t="shared" si="2"/>
        <v>2.7491408934707806E-3</v>
      </c>
    </row>
    <row r="186" spans="1:11" x14ac:dyDescent="0.2">
      <c r="A186" s="73" t="s">
        <v>11</v>
      </c>
      <c r="B186" s="74">
        <v>42643</v>
      </c>
      <c r="C186" s="75">
        <v>280554</v>
      </c>
      <c r="D186" s="75">
        <v>8225937100</v>
      </c>
      <c r="E186" s="75">
        <v>29500</v>
      </c>
      <c r="F186" s="75">
        <v>29500</v>
      </c>
      <c r="G186" s="75">
        <v>29320.33</v>
      </c>
      <c r="H186" s="75">
        <v>28780</v>
      </c>
      <c r="I186" s="75">
        <v>1.1000000000000001</v>
      </c>
      <c r="J186" s="75">
        <v>320</v>
      </c>
      <c r="K186">
        <f t="shared" si="2"/>
        <v>1.0966415352981596E-2</v>
      </c>
    </row>
    <row r="187" spans="1:11" x14ac:dyDescent="0.2">
      <c r="A187" s="73" t="s">
        <v>11</v>
      </c>
      <c r="B187" s="74">
        <v>42646</v>
      </c>
      <c r="C187" s="75">
        <v>219959</v>
      </c>
      <c r="D187" s="75">
        <v>6435237980</v>
      </c>
      <c r="E187" s="75">
        <v>29480</v>
      </c>
      <c r="F187" s="75">
        <v>29800</v>
      </c>
      <c r="G187" s="75">
        <v>29256.53</v>
      </c>
      <c r="H187" s="75">
        <v>28560</v>
      </c>
      <c r="I187" s="75">
        <v>-7.0000000000000007E-2</v>
      </c>
      <c r="J187" s="75">
        <v>-20</v>
      </c>
      <c r="K187">
        <f t="shared" si="2"/>
        <v>-6.7796610169490457E-4</v>
      </c>
    </row>
    <row r="188" spans="1:11" x14ac:dyDescent="0.2">
      <c r="A188" s="73" t="s">
        <v>11</v>
      </c>
      <c r="B188" s="74">
        <v>42647</v>
      </c>
      <c r="C188" s="75">
        <v>117080</v>
      </c>
      <c r="D188" s="75">
        <v>3429608320</v>
      </c>
      <c r="E188" s="75">
        <v>29280</v>
      </c>
      <c r="F188" s="75">
        <v>29300</v>
      </c>
      <c r="G188" s="75">
        <v>29292.86</v>
      </c>
      <c r="H188" s="75">
        <v>29040</v>
      </c>
      <c r="I188" s="75">
        <v>-0.68</v>
      </c>
      <c r="J188" s="75">
        <v>-200</v>
      </c>
      <c r="K188">
        <f t="shared" si="2"/>
        <v>-6.7842605156037683E-3</v>
      </c>
    </row>
    <row r="189" spans="1:11" x14ac:dyDescent="0.2">
      <c r="A189" s="73" t="s">
        <v>11</v>
      </c>
      <c r="B189" s="74">
        <v>42648</v>
      </c>
      <c r="C189" s="75">
        <v>109196</v>
      </c>
      <c r="D189" s="75">
        <v>3181123580</v>
      </c>
      <c r="E189" s="75">
        <v>28940</v>
      </c>
      <c r="F189" s="75">
        <v>29280</v>
      </c>
      <c r="G189" s="75">
        <v>29132.240000000002</v>
      </c>
      <c r="H189" s="75">
        <v>28940</v>
      </c>
      <c r="I189" s="75">
        <v>-1.1599999999999999</v>
      </c>
      <c r="J189" s="75">
        <v>-340</v>
      </c>
      <c r="K189">
        <f t="shared" si="2"/>
        <v>-1.1612021857923538E-2</v>
      </c>
    </row>
    <row r="190" spans="1:11" x14ac:dyDescent="0.2">
      <c r="A190" s="73" t="s">
        <v>11</v>
      </c>
      <c r="B190" s="74">
        <v>42649</v>
      </c>
      <c r="C190" s="75">
        <v>88224</v>
      </c>
      <c r="D190" s="75">
        <v>2563771080</v>
      </c>
      <c r="E190" s="75">
        <v>28980</v>
      </c>
      <c r="F190" s="75">
        <v>29100</v>
      </c>
      <c r="G190" s="75">
        <v>29059.79</v>
      </c>
      <c r="H190" s="75">
        <v>28900</v>
      </c>
      <c r="I190" s="75">
        <v>0.14000000000000001</v>
      </c>
      <c r="J190" s="75">
        <v>40</v>
      </c>
      <c r="K190">
        <f t="shared" si="2"/>
        <v>1.3821700069107656E-3</v>
      </c>
    </row>
    <row r="191" spans="1:11" x14ac:dyDescent="0.2">
      <c r="A191" s="73" t="s">
        <v>11</v>
      </c>
      <c r="B191" s="74">
        <v>42650</v>
      </c>
      <c r="C191" s="75">
        <v>417371</v>
      </c>
      <c r="D191" s="75">
        <v>12158577220</v>
      </c>
      <c r="E191" s="75">
        <v>29460</v>
      </c>
      <c r="F191" s="75">
        <v>29460</v>
      </c>
      <c r="G191" s="75">
        <v>29131.34</v>
      </c>
      <c r="H191" s="75">
        <v>28820</v>
      </c>
      <c r="I191" s="75">
        <v>1.66</v>
      </c>
      <c r="J191" s="75">
        <v>480</v>
      </c>
      <c r="K191">
        <f t="shared" si="2"/>
        <v>1.6563146997929712E-2</v>
      </c>
    </row>
    <row r="192" spans="1:11" x14ac:dyDescent="0.2">
      <c r="A192" s="73" t="s">
        <v>11</v>
      </c>
      <c r="B192" s="74">
        <v>42653</v>
      </c>
      <c r="C192" s="75">
        <v>187293</v>
      </c>
      <c r="D192" s="75">
        <v>5517415960</v>
      </c>
      <c r="E192" s="75">
        <v>29460</v>
      </c>
      <c r="F192" s="75">
        <v>29500</v>
      </c>
      <c r="G192" s="75">
        <v>29458.74</v>
      </c>
      <c r="H192" s="75">
        <v>29100</v>
      </c>
      <c r="I192" s="75">
        <v>0</v>
      </c>
      <c r="J192" s="75">
        <v>0</v>
      </c>
      <c r="K192">
        <f t="shared" si="2"/>
        <v>0</v>
      </c>
    </row>
    <row r="193" spans="1:11" x14ac:dyDescent="0.2">
      <c r="A193" s="73" t="s">
        <v>11</v>
      </c>
      <c r="B193" s="74">
        <v>42654</v>
      </c>
      <c r="C193" s="75">
        <v>139572</v>
      </c>
      <c r="D193" s="75">
        <v>4115957540</v>
      </c>
      <c r="E193" s="75">
        <v>29880</v>
      </c>
      <c r="F193" s="75">
        <v>29880</v>
      </c>
      <c r="G193" s="75">
        <v>29489.85</v>
      </c>
      <c r="H193" s="75">
        <v>29180</v>
      </c>
      <c r="I193" s="75">
        <v>1.43</v>
      </c>
      <c r="J193" s="75">
        <v>420</v>
      </c>
      <c r="K193">
        <f t="shared" si="2"/>
        <v>1.4256619144602745E-2</v>
      </c>
    </row>
    <row r="194" spans="1:11" x14ac:dyDescent="0.2">
      <c r="A194" s="73" t="s">
        <v>11</v>
      </c>
      <c r="B194" s="74">
        <v>42655</v>
      </c>
      <c r="C194" s="75">
        <v>827408</v>
      </c>
      <c r="D194" s="75">
        <v>24755907460</v>
      </c>
      <c r="E194" s="75">
        <v>29940</v>
      </c>
      <c r="F194" s="75">
        <v>30140</v>
      </c>
      <c r="G194" s="75">
        <v>29919.83</v>
      </c>
      <c r="H194" s="75">
        <v>29800</v>
      </c>
      <c r="I194" s="75">
        <v>0.2</v>
      </c>
      <c r="J194" s="75">
        <v>60</v>
      </c>
      <c r="K194">
        <f t="shared" si="2"/>
        <v>2.0080321285140812E-3</v>
      </c>
    </row>
    <row r="195" spans="1:11" x14ac:dyDescent="0.2">
      <c r="A195" s="73" t="s">
        <v>11</v>
      </c>
      <c r="B195" s="74">
        <v>42656</v>
      </c>
      <c r="C195" s="75">
        <v>126317</v>
      </c>
      <c r="D195" s="75">
        <v>3744863900</v>
      </c>
      <c r="E195" s="75">
        <v>29520</v>
      </c>
      <c r="F195" s="75">
        <v>29860</v>
      </c>
      <c r="G195" s="75">
        <v>29646.560000000001</v>
      </c>
      <c r="H195" s="75">
        <v>29500</v>
      </c>
      <c r="I195" s="75">
        <v>-1.4</v>
      </c>
      <c r="J195" s="75">
        <v>-420</v>
      </c>
      <c r="K195">
        <f t="shared" si="2"/>
        <v>-1.4028056112224463E-2</v>
      </c>
    </row>
    <row r="196" spans="1:11" x14ac:dyDescent="0.2">
      <c r="A196" s="73" t="s">
        <v>11</v>
      </c>
      <c r="B196" s="74">
        <v>42657</v>
      </c>
      <c r="C196" s="75">
        <v>14061</v>
      </c>
      <c r="D196" s="75">
        <v>415013920</v>
      </c>
      <c r="E196" s="75">
        <v>29620</v>
      </c>
      <c r="F196" s="75">
        <v>29940</v>
      </c>
      <c r="G196" s="75">
        <v>29515.25</v>
      </c>
      <c r="H196" s="75">
        <v>29200</v>
      </c>
      <c r="I196" s="75">
        <v>0.34</v>
      </c>
      <c r="J196" s="75">
        <v>100</v>
      </c>
      <c r="K196">
        <f t="shared" ref="K196:K259" si="3">+E196/E195-1</f>
        <v>3.3875338753388551E-3</v>
      </c>
    </row>
    <row r="197" spans="1:11" x14ac:dyDescent="0.2">
      <c r="A197" s="73" t="s">
        <v>11</v>
      </c>
      <c r="B197" s="74">
        <v>42661</v>
      </c>
      <c r="C197" s="75">
        <v>420007</v>
      </c>
      <c r="D197" s="75">
        <v>12432404120</v>
      </c>
      <c r="E197" s="75">
        <v>29640</v>
      </c>
      <c r="F197" s="75">
        <v>29800</v>
      </c>
      <c r="G197" s="75">
        <v>29600.47</v>
      </c>
      <c r="H197" s="75">
        <v>29100</v>
      </c>
      <c r="I197" s="75">
        <v>7.0000000000000007E-2</v>
      </c>
      <c r="J197" s="75">
        <v>20</v>
      </c>
      <c r="K197">
        <f t="shared" si="3"/>
        <v>6.7521944631998565E-4</v>
      </c>
    </row>
    <row r="198" spans="1:11" x14ac:dyDescent="0.2">
      <c r="A198" s="73" t="s">
        <v>11</v>
      </c>
      <c r="B198" s="74">
        <v>42662</v>
      </c>
      <c r="C198" s="75">
        <v>188925</v>
      </c>
      <c r="D198" s="75">
        <v>5644868240</v>
      </c>
      <c r="E198" s="75">
        <v>29800</v>
      </c>
      <c r="F198" s="75">
        <v>29900</v>
      </c>
      <c r="G198" s="75">
        <v>29878.880000000001</v>
      </c>
      <c r="H198" s="75">
        <v>29560</v>
      </c>
      <c r="I198" s="75">
        <v>0.54</v>
      </c>
      <c r="J198" s="75">
        <v>160</v>
      </c>
      <c r="K198">
        <f t="shared" si="3"/>
        <v>5.3981106612686069E-3</v>
      </c>
    </row>
    <row r="199" spans="1:11" x14ac:dyDescent="0.2">
      <c r="A199" s="73" t="s">
        <v>11</v>
      </c>
      <c r="B199" s="74">
        <v>42663</v>
      </c>
      <c r="C199" s="75">
        <v>121374</v>
      </c>
      <c r="D199" s="75">
        <v>3626722780</v>
      </c>
      <c r="E199" s="75">
        <v>30000</v>
      </c>
      <c r="F199" s="75">
        <v>30000</v>
      </c>
      <c r="G199" s="75">
        <v>29880.560000000001</v>
      </c>
      <c r="H199" s="75">
        <v>29520</v>
      </c>
      <c r="I199" s="75">
        <v>0.67</v>
      </c>
      <c r="J199" s="75">
        <v>200</v>
      </c>
      <c r="K199">
        <f t="shared" si="3"/>
        <v>6.7114093959732557E-3</v>
      </c>
    </row>
    <row r="200" spans="1:11" x14ac:dyDescent="0.2">
      <c r="A200" s="73" t="s">
        <v>11</v>
      </c>
      <c r="B200" s="74">
        <v>42664</v>
      </c>
      <c r="C200" s="75">
        <v>121129</v>
      </c>
      <c r="D200" s="75">
        <v>3648681840</v>
      </c>
      <c r="E200" s="75">
        <v>30160</v>
      </c>
      <c r="F200" s="75">
        <v>30200</v>
      </c>
      <c r="G200" s="75">
        <v>30122.28</v>
      </c>
      <c r="H200" s="75">
        <v>30000</v>
      </c>
      <c r="I200" s="75">
        <v>0.53</v>
      </c>
      <c r="J200" s="75">
        <v>160</v>
      </c>
      <c r="K200">
        <f t="shared" si="3"/>
        <v>5.3333333333334121E-3</v>
      </c>
    </row>
    <row r="201" spans="1:11" x14ac:dyDescent="0.2">
      <c r="A201" s="73" t="s">
        <v>11</v>
      </c>
      <c r="B201" s="74">
        <v>42667</v>
      </c>
      <c r="C201" s="75">
        <v>488755</v>
      </c>
      <c r="D201" s="75">
        <v>14703846560</v>
      </c>
      <c r="E201" s="75">
        <v>30080</v>
      </c>
      <c r="F201" s="75">
        <v>30160</v>
      </c>
      <c r="G201" s="75">
        <v>30084.29</v>
      </c>
      <c r="H201" s="75">
        <v>29820</v>
      </c>
      <c r="I201" s="75">
        <v>-0.27</v>
      </c>
      <c r="J201" s="75">
        <v>-80</v>
      </c>
      <c r="K201">
        <f t="shared" si="3"/>
        <v>-2.6525198938992522E-3</v>
      </c>
    </row>
    <row r="202" spans="1:11" x14ac:dyDescent="0.2">
      <c r="A202" s="73" t="s">
        <v>11</v>
      </c>
      <c r="B202" s="74">
        <v>42668</v>
      </c>
      <c r="C202" s="75">
        <v>348704</v>
      </c>
      <c r="D202" s="75">
        <v>10508694940</v>
      </c>
      <c r="E202" s="75">
        <v>30060</v>
      </c>
      <c r="F202" s="75">
        <v>30300</v>
      </c>
      <c r="G202" s="75">
        <v>30136.43</v>
      </c>
      <c r="H202" s="75">
        <v>29860</v>
      </c>
      <c r="I202" s="75">
        <v>-7.0000000000000007E-2</v>
      </c>
      <c r="J202" s="75">
        <v>-20</v>
      </c>
      <c r="K202">
        <f t="shared" si="3"/>
        <v>-6.6489361702126715E-4</v>
      </c>
    </row>
    <row r="203" spans="1:11" x14ac:dyDescent="0.2">
      <c r="A203" s="73" t="s">
        <v>11</v>
      </c>
      <c r="B203" s="74">
        <v>42669</v>
      </c>
      <c r="C203" s="75">
        <v>304037</v>
      </c>
      <c r="D203" s="75">
        <v>9170797320</v>
      </c>
      <c r="E203" s="75">
        <v>30400</v>
      </c>
      <c r="F203" s="75">
        <v>30460</v>
      </c>
      <c r="G203" s="75">
        <v>30163.43</v>
      </c>
      <c r="H203" s="75">
        <v>29980</v>
      </c>
      <c r="I203" s="75">
        <v>1.1299999999999999</v>
      </c>
      <c r="J203" s="75">
        <v>340</v>
      </c>
      <c r="K203">
        <f t="shared" si="3"/>
        <v>1.1310711909514382E-2</v>
      </c>
    </row>
    <row r="204" spans="1:11" x14ac:dyDescent="0.2">
      <c r="A204" s="73" t="s">
        <v>11</v>
      </c>
      <c r="B204" s="74">
        <v>42670</v>
      </c>
      <c r="C204" s="75">
        <v>176282</v>
      </c>
      <c r="D204" s="75">
        <v>5380639740</v>
      </c>
      <c r="E204" s="75">
        <v>30740</v>
      </c>
      <c r="F204" s="75">
        <v>30800</v>
      </c>
      <c r="G204" s="75">
        <v>30522.91</v>
      </c>
      <c r="H204" s="75">
        <v>30200</v>
      </c>
      <c r="I204" s="75">
        <v>1.1200000000000001</v>
      </c>
      <c r="J204" s="75">
        <v>340</v>
      </c>
      <c r="K204">
        <f t="shared" si="3"/>
        <v>1.1184210526315796E-2</v>
      </c>
    </row>
    <row r="205" spans="1:11" x14ac:dyDescent="0.2">
      <c r="A205" s="73" t="s">
        <v>11</v>
      </c>
      <c r="B205" s="74">
        <v>42671</v>
      </c>
      <c r="C205" s="75">
        <v>443460</v>
      </c>
      <c r="D205" s="75">
        <v>13658871380</v>
      </c>
      <c r="E205" s="75">
        <v>30800</v>
      </c>
      <c r="F205" s="75">
        <v>31000</v>
      </c>
      <c r="G205" s="75">
        <v>30800.68</v>
      </c>
      <c r="H205" s="75">
        <v>30000</v>
      </c>
      <c r="I205" s="75">
        <v>0.2</v>
      </c>
      <c r="J205" s="75">
        <v>60</v>
      </c>
      <c r="K205">
        <f t="shared" si="3"/>
        <v>1.9518542615484247E-3</v>
      </c>
    </row>
    <row r="206" spans="1:11" x14ac:dyDescent="0.2">
      <c r="A206" s="73" t="s">
        <v>11</v>
      </c>
      <c r="B206" s="74">
        <v>42674</v>
      </c>
      <c r="C206" s="75">
        <v>279030</v>
      </c>
      <c r="D206" s="75">
        <v>8539202440</v>
      </c>
      <c r="E206" s="75">
        <v>30600</v>
      </c>
      <c r="F206" s="75">
        <v>30900</v>
      </c>
      <c r="G206" s="75">
        <v>30603.17</v>
      </c>
      <c r="H206" s="75">
        <v>30240</v>
      </c>
      <c r="I206" s="75">
        <v>-0.65</v>
      </c>
      <c r="J206" s="75">
        <v>-200</v>
      </c>
      <c r="K206">
        <f t="shared" si="3"/>
        <v>-6.4935064935064402E-3</v>
      </c>
    </row>
    <row r="207" spans="1:11" x14ac:dyDescent="0.2">
      <c r="A207" s="73" t="s">
        <v>11</v>
      </c>
      <c r="B207" s="74">
        <v>42675</v>
      </c>
      <c r="C207" s="75">
        <v>131789</v>
      </c>
      <c r="D207" s="75">
        <v>4061905960</v>
      </c>
      <c r="E207" s="75">
        <v>30900</v>
      </c>
      <c r="F207" s="75">
        <v>30900</v>
      </c>
      <c r="G207" s="75">
        <v>30821.279999999999</v>
      </c>
      <c r="H207" s="75">
        <v>30600</v>
      </c>
      <c r="I207" s="75">
        <v>0.98</v>
      </c>
      <c r="J207" s="75">
        <v>300</v>
      </c>
      <c r="K207">
        <f t="shared" si="3"/>
        <v>9.8039215686274161E-3</v>
      </c>
    </row>
    <row r="208" spans="1:11" x14ac:dyDescent="0.2">
      <c r="A208" s="73" t="s">
        <v>11</v>
      </c>
      <c r="B208" s="74">
        <v>42676</v>
      </c>
      <c r="C208" s="75">
        <v>115923</v>
      </c>
      <c r="D208" s="75">
        <v>3564549860</v>
      </c>
      <c r="E208" s="75">
        <v>30700</v>
      </c>
      <c r="F208" s="75">
        <v>30820</v>
      </c>
      <c r="G208" s="75">
        <v>30749.29</v>
      </c>
      <c r="H208" s="75">
        <v>30400</v>
      </c>
      <c r="I208" s="75">
        <v>-0.65</v>
      </c>
      <c r="J208" s="75">
        <v>-200</v>
      </c>
      <c r="K208">
        <f t="shared" si="3"/>
        <v>-6.4724919093851474E-3</v>
      </c>
    </row>
    <row r="209" spans="1:11" x14ac:dyDescent="0.2">
      <c r="A209" s="73" t="s">
        <v>11</v>
      </c>
      <c r="B209" s="74">
        <v>42677</v>
      </c>
      <c r="C209" s="75">
        <v>283990</v>
      </c>
      <c r="D209" s="75">
        <v>8696690280</v>
      </c>
      <c r="E209" s="75">
        <v>30420</v>
      </c>
      <c r="F209" s="75">
        <v>30700</v>
      </c>
      <c r="G209" s="75">
        <v>30623.23</v>
      </c>
      <c r="H209" s="75">
        <v>30420</v>
      </c>
      <c r="I209" s="75">
        <v>-0.91</v>
      </c>
      <c r="J209" s="75">
        <v>-280</v>
      </c>
      <c r="K209">
        <f t="shared" si="3"/>
        <v>-9.1205211726383961E-3</v>
      </c>
    </row>
    <row r="210" spans="1:11" x14ac:dyDescent="0.2">
      <c r="A210" s="73" t="s">
        <v>11</v>
      </c>
      <c r="B210" s="74">
        <v>42678</v>
      </c>
      <c r="C210" s="75">
        <v>151240</v>
      </c>
      <c r="D210" s="75">
        <v>4631055040</v>
      </c>
      <c r="E210" s="75">
        <v>30820</v>
      </c>
      <c r="F210" s="75">
        <v>30820</v>
      </c>
      <c r="G210" s="75">
        <v>30620.57</v>
      </c>
      <c r="H210" s="75">
        <v>30400</v>
      </c>
      <c r="I210" s="75">
        <v>1.31</v>
      </c>
      <c r="J210" s="75">
        <v>400</v>
      </c>
      <c r="K210">
        <f t="shared" si="3"/>
        <v>1.3149243918474607E-2</v>
      </c>
    </row>
    <row r="211" spans="1:11" x14ac:dyDescent="0.2">
      <c r="A211" s="73" t="s">
        <v>11</v>
      </c>
      <c r="B211" s="74">
        <v>42682</v>
      </c>
      <c r="C211" s="75">
        <v>96662</v>
      </c>
      <c r="D211" s="75">
        <v>2985806720</v>
      </c>
      <c r="E211" s="75">
        <v>31000</v>
      </c>
      <c r="F211" s="75">
        <v>31000</v>
      </c>
      <c r="G211" s="75">
        <v>30889.15</v>
      </c>
      <c r="H211" s="75">
        <v>30640</v>
      </c>
      <c r="I211" s="75">
        <v>0.57999999999999996</v>
      </c>
      <c r="J211" s="75">
        <v>180</v>
      </c>
      <c r="K211">
        <f t="shared" si="3"/>
        <v>5.8403634003894034E-3</v>
      </c>
    </row>
    <row r="212" spans="1:11" x14ac:dyDescent="0.2">
      <c r="A212" s="73" t="s">
        <v>11</v>
      </c>
      <c r="B212" s="74">
        <v>42683</v>
      </c>
      <c r="C212" s="75">
        <v>240132</v>
      </c>
      <c r="D212" s="75">
        <v>7436666800</v>
      </c>
      <c r="E212" s="75">
        <v>30960</v>
      </c>
      <c r="F212" s="75">
        <v>31220</v>
      </c>
      <c r="G212" s="75">
        <v>30969.08</v>
      </c>
      <c r="H212" s="75">
        <v>30700</v>
      </c>
      <c r="I212" s="75">
        <v>-0.13</v>
      </c>
      <c r="J212" s="75">
        <v>-40</v>
      </c>
      <c r="K212">
        <f t="shared" si="3"/>
        <v>-1.290322580645209E-3</v>
      </c>
    </row>
    <row r="213" spans="1:11" x14ac:dyDescent="0.2">
      <c r="A213" s="73" t="s">
        <v>11</v>
      </c>
      <c r="B213" s="74">
        <v>42684</v>
      </c>
      <c r="C213" s="75">
        <v>139224</v>
      </c>
      <c r="D213" s="75">
        <v>4197353280</v>
      </c>
      <c r="E213" s="75">
        <v>29800</v>
      </c>
      <c r="F213" s="75">
        <v>30600</v>
      </c>
      <c r="G213" s="75">
        <v>30148.2</v>
      </c>
      <c r="H213" s="75">
        <v>29800</v>
      </c>
      <c r="I213" s="75">
        <v>-3.75</v>
      </c>
      <c r="J213" s="75">
        <v>-1160</v>
      </c>
      <c r="K213">
        <f t="shared" si="3"/>
        <v>-3.7467700258397962E-2</v>
      </c>
    </row>
    <row r="214" spans="1:11" x14ac:dyDescent="0.2">
      <c r="A214" s="73" t="s">
        <v>11</v>
      </c>
      <c r="B214" s="74">
        <v>42685</v>
      </c>
      <c r="C214" s="75">
        <v>47782</v>
      </c>
      <c r="D214" s="75">
        <v>1395238740</v>
      </c>
      <c r="E214" s="75">
        <v>29200</v>
      </c>
      <c r="F214" s="75">
        <v>29800</v>
      </c>
      <c r="G214" s="75">
        <v>29200.09</v>
      </c>
      <c r="H214" s="75">
        <v>28980</v>
      </c>
      <c r="I214" s="75">
        <v>-2.0099999999999998</v>
      </c>
      <c r="J214" s="75">
        <v>-600</v>
      </c>
      <c r="K214">
        <f t="shared" si="3"/>
        <v>-2.0134228187919434E-2</v>
      </c>
    </row>
    <row r="215" spans="1:11" x14ac:dyDescent="0.2">
      <c r="A215" s="73" t="s">
        <v>11</v>
      </c>
      <c r="B215" s="74">
        <v>42689</v>
      </c>
      <c r="C215" s="75">
        <v>176005</v>
      </c>
      <c r="D215" s="75">
        <v>5079842600</v>
      </c>
      <c r="E215" s="75">
        <v>29340</v>
      </c>
      <c r="F215" s="75">
        <v>29340</v>
      </c>
      <c r="G215" s="75">
        <v>28861.919999999998</v>
      </c>
      <c r="H215" s="75">
        <v>28500</v>
      </c>
      <c r="I215" s="75">
        <v>0.48</v>
      </c>
      <c r="J215" s="75">
        <v>140</v>
      </c>
      <c r="K215">
        <f t="shared" si="3"/>
        <v>4.794520547945158E-3</v>
      </c>
    </row>
    <row r="216" spans="1:11" x14ac:dyDescent="0.2">
      <c r="A216" s="73" t="s">
        <v>11</v>
      </c>
      <c r="B216" s="74">
        <v>42690</v>
      </c>
      <c r="C216" s="75">
        <v>344350</v>
      </c>
      <c r="D216" s="75">
        <v>9948816260</v>
      </c>
      <c r="E216" s="75">
        <v>28600</v>
      </c>
      <c r="F216" s="75">
        <v>29480</v>
      </c>
      <c r="G216" s="75">
        <v>28891.58</v>
      </c>
      <c r="H216" s="75">
        <v>28600</v>
      </c>
      <c r="I216" s="75">
        <v>-2.52</v>
      </c>
      <c r="J216" s="75">
        <v>-740</v>
      </c>
      <c r="K216">
        <f t="shared" si="3"/>
        <v>-2.5221540558963862E-2</v>
      </c>
    </row>
    <row r="217" spans="1:11" x14ac:dyDescent="0.2">
      <c r="A217" s="73" t="s">
        <v>11</v>
      </c>
      <c r="B217" s="74">
        <v>42691</v>
      </c>
      <c r="C217" s="75">
        <v>178023</v>
      </c>
      <c r="D217" s="75">
        <v>5146525380</v>
      </c>
      <c r="E217" s="75">
        <v>29000</v>
      </c>
      <c r="F217" s="75">
        <v>29000</v>
      </c>
      <c r="G217" s="75">
        <v>28909.33</v>
      </c>
      <c r="H217" s="75">
        <v>28760</v>
      </c>
      <c r="I217" s="75">
        <v>1.4</v>
      </c>
      <c r="J217" s="75">
        <v>400</v>
      </c>
      <c r="K217">
        <f t="shared" si="3"/>
        <v>1.3986013986013957E-2</v>
      </c>
    </row>
    <row r="218" spans="1:11" x14ac:dyDescent="0.2">
      <c r="A218" s="73" t="s">
        <v>11</v>
      </c>
      <c r="B218" s="74">
        <v>42692</v>
      </c>
      <c r="C218" s="75">
        <v>16912</v>
      </c>
      <c r="D218" s="75">
        <v>488782280</v>
      </c>
      <c r="E218" s="75">
        <v>28900</v>
      </c>
      <c r="F218" s="75">
        <v>28920</v>
      </c>
      <c r="G218" s="75">
        <v>28901.51</v>
      </c>
      <c r="H218" s="75">
        <v>28900</v>
      </c>
      <c r="I218" s="75">
        <v>-0.34</v>
      </c>
      <c r="J218" s="75">
        <v>-100</v>
      </c>
      <c r="K218">
        <f t="shared" si="3"/>
        <v>-3.4482758620689724E-3</v>
      </c>
    </row>
    <row r="219" spans="1:11" x14ac:dyDescent="0.2">
      <c r="A219" s="73" t="s">
        <v>11</v>
      </c>
      <c r="B219" s="74">
        <v>42695</v>
      </c>
      <c r="C219" s="75">
        <v>186478</v>
      </c>
      <c r="D219" s="75">
        <v>5409261820</v>
      </c>
      <c r="E219" s="75">
        <v>29000</v>
      </c>
      <c r="F219" s="75">
        <v>29320</v>
      </c>
      <c r="G219" s="75">
        <v>29007.51</v>
      </c>
      <c r="H219" s="75">
        <v>28880</v>
      </c>
      <c r="I219" s="75">
        <v>0.35</v>
      </c>
      <c r="J219" s="75">
        <v>100</v>
      </c>
      <c r="K219">
        <f t="shared" si="3"/>
        <v>3.4602076124568004E-3</v>
      </c>
    </row>
    <row r="220" spans="1:11" x14ac:dyDescent="0.2">
      <c r="A220" s="73" t="s">
        <v>11</v>
      </c>
      <c r="B220" s="74">
        <v>42696</v>
      </c>
      <c r="C220" s="75">
        <v>227578</v>
      </c>
      <c r="D220" s="75">
        <v>6585821340</v>
      </c>
      <c r="E220" s="75">
        <v>29200</v>
      </c>
      <c r="F220" s="75">
        <v>29200</v>
      </c>
      <c r="G220" s="75">
        <v>28938.74</v>
      </c>
      <c r="H220" s="75">
        <v>28860</v>
      </c>
      <c r="I220" s="75">
        <v>0.69</v>
      </c>
      <c r="J220" s="75">
        <v>200</v>
      </c>
      <c r="K220">
        <f t="shared" si="3"/>
        <v>6.8965517241379448E-3</v>
      </c>
    </row>
    <row r="221" spans="1:11" x14ac:dyDescent="0.2">
      <c r="A221" s="73" t="s">
        <v>11</v>
      </c>
      <c r="B221" s="74">
        <v>42697</v>
      </c>
      <c r="C221" s="75">
        <v>67935</v>
      </c>
      <c r="D221" s="75">
        <v>1968125820</v>
      </c>
      <c r="E221" s="75">
        <v>28980</v>
      </c>
      <c r="F221" s="75">
        <v>29280</v>
      </c>
      <c r="G221" s="75">
        <v>28970.720000000001</v>
      </c>
      <c r="H221" s="75">
        <v>28840</v>
      </c>
      <c r="I221" s="75">
        <v>-0.75</v>
      </c>
      <c r="J221" s="75">
        <v>-220</v>
      </c>
      <c r="K221">
        <f t="shared" si="3"/>
        <v>-7.5342465753425181E-3</v>
      </c>
    </row>
    <row r="222" spans="1:11" x14ac:dyDescent="0.2">
      <c r="A222" s="73" t="s">
        <v>11</v>
      </c>
      <c r="B222" s="74">
        <v>42698</v>
      </c>
      <c r="C222" s="75">
        <v>119300</v>
      </c>
      <c r="D222" s="75">
        <v>3447722480</v>
      </c>
      <c r="E222" s="75">
        <v>28900</v>
      </c>
      <c r="F222" s="75">
        <v>28940</v>
      </c>
      <c r="G222" s="75">
        <v>28899.599999999999</v>
      </c>
      <c r="H222" s="75">
        <v>28820</v>
      </c>
      <c r="I222" s="75">
        <v>-0.28000000000000003</v>
      </c>
      <c r="J222" s="75">
        <v>-80</v>
      </c>
      <c r="K222">
        <f t="shared" si="3"/>
        <v>-2.760524499654915E-3</v>
      </c>
    </row>
    <row r="223" spans="1:11" x14ac:dyDescent="0.2">
      <c r="A223" s="73" t="s">
        <v>11</v>
      </c>
      <c r="B223" s="74">
        <v>42699</v>
      </c>
      <c r="C223" s="75">
        <v>447953</v>
      </c>
      <c r="D223" s="75">
        <v>12987842760</v>
      </c>
      <c r="E223" s="75">
        <v>28940</v>
      </c>
      <c r="F223" s="75">
        <v>29000</v>
      </c>
      <c r="G223" s="75">
        <v>28993.759999999998</v>
      </c>
      <c r="H223" s="75">
        <v>28820</v>
      </c>
      <c r="I223" s="75">
        <v>0.14000000000000001</v>
      </c>
      <c r="J223" s="75">
        <v>40</v>
      </c>
      <c r="K223">
        <f t="shared" si="3"/>
        <v>1.3840830449827202E-3</v>
      </c>
    </row>
    <row r="224" spans="1:11" x14ac:dyDescent="0.2">
      <c r="A224" s="73" t="s">
        <v>11</v>
      </c>
      <c r="B224" s="74">
        <v>42702</v>
      </c>
      <c r="C224" s="75">
        <v>14738</v>
      </c>
      <c r="D224" s="75">
        <v>425562060</v>
      </c>
      <c r="E224" s="75">
        <v>28900</v>
      </c>
      <c r="F224" s="75">
        <v>28900</v>
      </c>
      <c r="G224" s="75">
        <v>28875.16</v>
      </c>
      <c r="H224" s="75">
        <v>28820</v>
      </c>
      <c r="I224" s="75">
        <v>-0.14000000000000001</v>
      </c>
      <c r="J224" s="75">
        <v>-40</v>
      </c>
      <c r="K224">
        <f t="shared" si="3"/>
        <v>-1.3821700069108767E-3</v>
      </c>
    </row>
    <row r="225" spans="1:11" x14ac:dyDescent="0.2">
      <c r="A225" s="73" t="s">
        <v>11</v>
      </c>
      <c r="B225" s="74">
        <v>42703</v>
      </c>
      <c r="C225" s="75">
        <v>2022409</v>
      </c>
      <c r="D225" s="75">
        <v>58630982020</v>
      </c>
      <c r="E225" s="75">
        <v>28520</v>
      </c>
      <c r="F225" s="75">
        <v>29000</v>
      </c>
      <c r="G225" s="75">
        <v>28990.67</v>
      </c>
      <c r="H225" s="75">
        <v>28520</v>
      </c>
      <c r="I225" s="75">
        <v>-1.31</v>
      </c>
      <c r="J225" s="75">
        <v>-380</v>
      </c>
      <c r="K225">
        <f t="shared" si="3"/>
        <v>-1.314878892733562E-2</v>
      </c>
    </row>
    <row r="226" spans="1:11" x14ac:dyDescent="0.2">
      <c r="A226" s="73" t="s">
        <v>11</v>
      </c>
      <c r="B226" s="74">
        <v>42704</v>
      </c>
      <c r="C226" s="75">
        <v>237700</v>
      </c>
      <c r="D226" s="75">
        <v>6804260140</v>
      </c>
      <c r="E226" s="75">
        <v>28660</v>
      </c>
      <c r="F226" s="75">
        <v>28860</v>
      </c>
      <c r="G226" s="75">
        <v>28625.41</v>
      </c>
      <c r="H226" s="75">
        <v>28520</v>
      </c>
      <c r="I226" s="75">
        <v>0.49</v>
      </c>
      <c r="J226" s="75">
        <v>140</v>
      </c>
      <c r="K226">
        <f t="shared" si="3"/>
        <v>4.908835904628317E-3</v>
      </c>
    </row>
    <row r="227" spans="1:11" x14ac:dyDescent="0.2">
      <c r="A227" s="73" t="s">
        <v>11</v>
      </c>
      <c r="B227" s="74">
        <v>42705</v>
      </c>
      <c r="C227" s="75">
        <v>74916</v>
      </c>
      <c r="D227" s="75">
        <v>2165501840</v>
      </c>
      <c r="E227" s="75">
        <v>28960</v>
      </c>
      <c r="F227" s="75">
        <v>29000</v>
      </c>
      <c r="G227" s="75">
        <v>28905.73</v>
      </c>
      <c r="H227" s="75">
        <v>28740</v>
      </c>
      <c r="I227" s="75">
        <v>1.05</v>
      </c>
      <c r="J227" s="75">
        <v>300</v>
      </c>
      <c r="K227">
        <f t="shared" si="3"/>
        <v>1.046755059316129E-2</v>
      </c>
    </row>
    <row r="228" spans="1:11" x14ac:dyDescent="0.2">
      <c r="A228" s="73" t="s">
        <v>11</v>
      </c>
      <c r="B228" s="74">
        <v>42706</v>
      </c>
      <c r="C228" s="75">
        <v>239072</v>
      </c>
      <c r="D228" s="75">
        <v>6935534140</v>
      </c>
      <c r="E228" s="75">
        <v>29060</v>
      </c>
      <c r="F228" s="75">
        <v>29240</v>
      </c>
      <c r="G228" s="75">
        <v>29010.23</v>
      </c>
      <c r="H228" s="75">
        <v>28800</v>
      </c>
      <c r="I228" s="75">
        <v>0.35</v>
      </c>
      <c r="J228" s="75">
        <v>100</v>
      </c>
      <c r="K228">
        <f t="shared" si="3"/>
        <v>3.4530386740332375E-3</v>
      </c>
    </row>
    <row r="229" spans="1:11" x14ac:dyDescent="0.2">
      <c r="A229" s="73" t="s">
        <v>11</v>
      </c>
      <c r="B229" s="74">
        <v>42709</v>
      </c>
      <c r="C229" s="75">
        <v>219233</v>
      </c>
      <c r="D229" s="75">
        <v>6397085360</v>
      </c>
      <c r="E229" s="75">
        <v>29200</v>
      </c>
      <c r="F229" s="75">
        <v>29260</v>
      </c>
      <c r="G229" s="75">
        <v>29179.39</v>
      </c>
      <c r="H229" s="75">
        <v>28600</v>
      </c>
      <c r="I229" s="75">
        <v>0.48</v>
      </c>
      <c r="J229" s="75">
        <v>140</v>
      </c>
      <c r="K229">
        <f t="shared" si="3"/>
        <v>4.8176187198898379E-3</v>
      </c>
    </row>
    <row r="230" spans="1:11" x14ac:dyDescent="0.2">
      <c r="A230" s="73" t="s">
        <v>11</v>
      </c>
      <c r="B230" s="74">
        <v>42710</v>
      </c>
      <c r="C230" s="75">
        <v>213824</v>
      </c>
      <c r="D230" s="75">
        <v>6237611520</v>
      </c>
      <c r="E230" s="75">
        <v>29300</v>
      </c>
      <c r="F230" s="75">
        <v>29300</v>
      </c>
      <c r="G230" s="75">
        <v>29171.71</v>
      </c>
      <c r="H230" s="75">
        <v>29020</v>
      </c>
      <c r="I230" s="75">
        <v>0.34</v>
      </c>
      <c r="J230" s="75">
        <v>100</v>
      </c>
      <c r="K230">
        <f t="shared" si="3"/>
        <v>3.424657534246478E-3</v>
      </c>
    </row>
    <row r="231" spans="1:11" x14ac:dyDescent="0.2">
      <c r="A231" s="73" t="s">
        <v>11</v>
      </c>
      <c r="B231" s="74">
        <v>42711</v>
      </c>
      <c r="C231" s="75">
        <v>356728</v>
      </c>
      <c r="D231" s="75">
        <v>10489728140</v>
      </c>
      <c r="E231" s="75">
        <v>29300</v>
      </c>
      <c r="F231" s="75">
        <v>29480</v>
      </c>
      <c r="G231" s="75">
        <v>29405.4</v>
      </c>
      <c r="H231" s="75">
        <v>29240</v>
      </c>
      <c r="I231" s="75">
        <v>0</v>
      </c>
      <c r="J231" s="75">
        <v>0</v>
      </c>
      <c r="K231">
        <f t="shared" si="3"/>
        <v>0</v>
      </c>
    </row>
    <row r="232" spans="1:11" x14ac:dyDescent="0.2">
      <c r="A232" s="73" t="s">
        <v>11</v>
      </c>
      <c r="B232" s="74">
        <v>42713</v>
      </c>
      <c r="C232" s="75">
        <v>273646</v>
      </c>
      <c r="D232" s="75">
        <v>8006533120</v>
      </c>
      <c r="E232" s="75">
        <v>29100</v>
      </c>
      <c r="F232" s="75">
        <v>29400</v>
      </c>
      <c r="G232" s="75">
        <v>29258.73</v>
      </c>
      <c r="H232" s="75">
        <v>29100</v>
      </c>
      <c r="I232" s="75">
        <v>-0.68</v>
      </c>
      <c r="J232" s="75">
        <v>-200</v>
      </c>
      <c r="K232">
        <f t="shared" si="3"/>
        <v>-6.8259385665528916E-3</v>
      </c>
    </row>
    <row r="233" spans="1:11" x14ac:dyDescent="0.2">
      <c r="A233" s="73" t="s">
        <v>11</v>
      </c>
      <c r="B233" s="74">
        <v>42716</v>
      </c>
      <c r="C233" s="75">
        <v>231008</v>
      </c>
      <c r="D233" s="75">
        <v>6805489060</v>
      </c>
      <c r="E233" s="75">
        <v>29600</v>
      </c>
      <c r="F233" s="75">
        <v>29700</v>
      </c>
      <c r="G233" s="75">
        <v>29459.97</v>
      </c>
      <c r="H233" s="75">
        <v>28740</v>
      </c>
      <c r="I233" s="75">
        <v>1.72</v>
      </c>
      <c r="J233" s="75">
        <v>500</v>
      </c>
      <c r="K233">
        <f t="shared" si="3"/>
        <v>1.7182130584192379E-2</v>
      </c>
    </row>
    <row r="234" spans="1:11" x14ac:dyDescent="0.2">
      <c r="A234" s="73" t="s">
        <v>11</v>
      </c>
      <c r="B234" s="74">
        <v>42717</v>
      </c>
      <c r="C234" s="75">
        <v>278006</v>
      </c>
      <c r="D234" s="75">
        <v>8219686980</v>
      </c>
      <c r="E234" s="75">
        <v>29600</v>
      </c>
      <c r="F234" s="75">
        <v>29600</v>
      </c>
      <c r="G234" s="75">
        <v>29566.58</v>
      </c>
      <c r="H234" s="75">
        <v>29100</v>
      </c>
      <c r="I234" s="75">
        <v>0</v>
      </c>
      <c r="J234" s="75">
        <v>0</v>
      </c>
      <c r="K234">
        <f t="shared" si="3"/>
        <v>0</v>
      </c>
    </row>
    <row r="235" spans="1:11" x14ac:dyDescent="0.2">
      <c r="A235" s="73" t="s">
        <v>11</v>
      </c>
      <c r="B235" s="74">
        <v>42718</v>
      </c>
      <c r="C235" s="75">
        <v>100587</v>
      </c>
      <c r="D235" s="75">
        <v>2982158920</v>
      </c>
      <c r="E235" s="75">
        <v>29700</v>
      </c>
      <c r="F235" s="75">
        <v>29700</v>
      </c>
      <c r="G235" s="75">
        <v>29647.56</v>
      </c>
      <c r="H235" s="75">
        <v>29320</v>
      </c>
      <c r="I235" s="75">
        <v>0.34</v>
      </c>
      <c r="J235" s="75">
        <v>100</v>
      </c>
      <c r="K235">
        <f t="shared" si="3"/>
        <v>3.3783783783782884E-3</v>
      </c>
    </row>
    <row r="236" spans="1:11" x14ac:dyDescent="0.2">
      <c r="A236" s="73" t="s">
        <v>11</v>
      </c>
      <c r="B236" s="74">
        <v>42719</v>
      </c>
      <c r="C236" s="75">
        <v>638205</v>
      </c>
      <c r="D236" s="75">
        <v>19137693860</v>
      </c>
      <c r="E236" s="75">
        <v>30000</v>
      </c>
      <c r="F236" s="75">
        <v>30020</v>
      </c>
      <c r="G236" s="75">
        <v>29986.75</v>
      </c>
      <c r="H236" s="75">
        <v>29220</v>
      </c>
      <c r="I236" s="75">
        <v>1.01</v>
      </c>
      <c r="J236" s="75">
        <v>300</v>
      </c>
      <c r="K236">
        <f t="shared" si="3"/>
        <v>1.0101010101010166E-2</v>
      </c>
    </row>
    <row r="237" spans="1:11" x14ac:dyDescent="0.2">
      <c r="A237" s="73" t="s">
        <v>11</v>
      </c>
      <c r="B237" s="74">
        <v>42720</v>
      </c>
      <c r="C237" s="75">
        <v>476675</v>
      </c>
      <c r="D237" s="75">
        <v>14282644740</v>
      </c>
      <c r="E237" s="75">
        <v>29760</v>
      </c>
      <c r="F237" s="75">
        <v>30100</v>
      </c>
      <c r="G237" s="75">
        <v>29963.07</v>
      </c>
      <c r="H237" s="75">
        <v>29760</v>
      </c>
      <c r="I237" s="75">
        <v>-0.8</v>
      </c>
      <c r="J237" s="75">
        <v>-240</v>
      </c>
      <c r="K237">
        <f t="shared" si="3"/>
        <v>-8.0000000000000071E-3</v>
      </c>
    </row>
    <row r="238" spans="1:11" x14ac:dyDescent="0.2">
      <c r="A238" s="73" t="s">
        <v>11</v>
      </c>
      <c r="B238" s="74">
        <v>42723</v>
      </c>
      <c r="C238" s="75">
        <v>277083</v>
      </c>
      <c r="D238" s="75">
        <v>8287404720</v>
      </c>
      <c r="E238" s="75">
        <v>30000</v>
      </c>
      <c r="F238" s="75">
        <v>30000</v>
      </c>
      <c r="G238" s="75">
        <v>29909.47</v>
      </c>
      <c r="H238" s="75">
        <v>29680</v>
      </c>
      <c r="I238" s="75">
        <v>0.81</v>
      </c>
      <c r="J238" s="75">
        <v>240</v>
      </c>
      <c r="K238">
        <f t="shared" si="3"/>
        <v>8.0645161290322509E-3</v>
      </c>
    </row>
    <row r="239" spans="1:11" x14ac:dyDescent="0.2">
      <c r="A239" s="73" t="s">
        <v>11</v>
      </c>
      <c r="B239" s="74">
        <v>42724</v>
      </c>
      <c r="C239" s="75">
        <v>296947</v>
      </c>
      <c r="D239" s="75">
        <v>8859274940</v>
      </c>
      <c r="E239" s="75">
        <v>29700</v>
      </c>
      <c r="F239" s="75">
        <v>30000</v>
      </c>
      <c r="G239" s="75">
        <v>29834.53</v>
      </c>
      <c r="H239" s="75">
        <v>29600</v>
      </c>
      <c r="I239" s="75">
        <v>-1</v>
      </c>
      <c r="J239" s="75">
        <v>-300</v>
      </c>
      <c r="K239">
        <f t="shared" si="3"/>
        <v>-1.0000000000000009E-2</v>
      </c>
    </row>
    <row r="240" spans="1:11" x14ac:dyDescent="0.2">
      <c r="A240" s="73" t="s">
        <v>11</v>
      </c>
      <c r="B240" s="74">
        <v>42725</v>
      </c>
      <c r="C240" s="75">
        <v>44284</v>
      </c>
      <c r="D240" s="75">
        <v>1314636680</v>
      </c>
      <c r="E240" s="75">
        <v>29700</v>
      </c>
      <c r="F240" s="75">
        <v>29860</v>
      </c>
      <c r="G240" s="75">
        <v>29686.49</v>
      </c>
      <c r="H240" s="75">
        <v>29600</v>
      </c>
      <c r="I240" s="75">
        <v>0</v>
      </c>
      <c r="J240" s="75">
        <v>0</v>
      </c>
      <c r="K240">
        <f t="shared" si="3"/>
        <v>0</v>
      </c>
    </row>
    <row r="241" spans="1:11" x14ac:dyDescent="0.2">
      <c r="A241" s="73" t="s">
        <v>11</v>
      </c>
      <c r="B241" s="74">
        <v>42726</v>
      </c>
      <c r="C241" s="75">
        <v>299111</v>
      </c>
      <c r="D241" s="75">
        <v>8916146940</v>
      </c>
      <c r="E241" s="75">
        <v>29800</v>
      </c>
      <c r="F241" s="75">
        <v>29880</v>
      </c>
      <c r="G241" s="75">
        <v>29808.82</v>
      </c>
      <c r="H241" s="75">
        <v>29640</v>
      </c>
      <c r="I241" s="75">
        <v>0.34</v>
      </c>
      <c r="J241" s="75">
        <v>100</v>
      </c>
      <c r="K241">
        <f t="shared" si="3"/>
        <v>3.3670033670034627E-3</v>
      </c>
    </row>
    <row r="242" spans="1:11" x14ac:dyDescent="0.2">
      <c r="A242" s="73" t="s">
        <v>11</v>
      </c>
      <c r="B242" s="74">
        <v>42727</v>
      </c>
      <c r="C242" s="75">
        <v>83524</v>
      </c>
      <c r="D242" s="75">
        <v>2488897000</v>
      </c>
      <c r="E242" s="75">
        <v>29900</v>
      </c>
      <c r="F242" s="75">
        <v>29900</v>
      </c>
      <c r="G242" s="75">
        <v>29798.58</v>
      </c>
      <c r="H242" s="75">
        <v>29640</v>
      </c>
      <c r="I242" s="75">
        <v>0.34</v>
      </c>
      <c r="J242" s="75">
        <v>100</v>
      </c>
      <c r="K242">
        <f t="shared" si="3"/>
        <v>3.3557046979866278E-3</v>
      </c>
    </row>
    <row r="243" spans="1:11" x14ac:dyDescent="0.2">
      <c r="A243" s="73" t="s">
        <v>11</v>
      </c>
      <c r="B243" s="74">
        <v>42730</v>
      </c>
      <c r="C243" s="75">
        <v>30979</v>
      </c>
      <c r="D243" s="75">
        <v>925114360</v>
      </c>
      <c r="E243" s="75">
        <v>29920</v>
      </c>
      <c r="F243" s="75">
        <v>29980</v>
      </c>
      <c r="G243" s="75">
        <v>29862.63</v>
      </c>
      <c r="H243" s="75">
        <v>29360</v>
      </c>
      <c r="I243" s="75">
        <v>7.0000000000000007E-2</v>
      </c>
      <c r="J243" s="75">
        <v>20</v>
      </c>
      <c r="K243">
        <f t="shared" si="3"/>
        <v>6.6889632107014485E-4</v>
      </c>
    </row>
    <row r="244" spans="1:11" x14ac:dyDescent="0.2">
      <c r="A244" s="73" t="s">
        <v>11</v>
      </c>
      <c r="B244" s="74">
        <v>42731</v>
      </c>
      <c r="C244" s="75">
        <v>24687</v>
      </c>
      <c r="D244" s="75">
        <v>736208200</v>
      </c>
      <c r="E244" s="75">
        <v>29880</v>
      </c>
      <c r="F244" s="75">
        <v>30000</v>
      </c>
      <c r="G244" s="75">
        <v>29821.7</v>
      </c>
      <c r="H244" s="75">
        <v>29700</v>
      </c>
      <c r="I244" s="75">
        <v>-0.13</v>
      </c>
      <c r="J244" s="75">
        <v>-40</v>
      </c>
      <c r="K244">
        <f t="shared" si="3"/>
        <v>-1.3368983957219305E-3</v>
      </c>
    </row>
    <row r="245" spans="1:11" x14ac:dyDescent="0.2">
      <c r="A245" s="73" t="s">
        <v>11</v>
      </c>
      <c r="B245" s="74">
        <v>42732</v>
      </c>
      <c r="C245" s="75">
        <v>83081</v>
      </c>
      <c r="D245" s="75">
        <v>2486394280</v>
      </c>
      <c r="E245" s="75">
        <v>29920</v>
      </c>
      <c r="F245" s="75">
        <v>29980</v>
      </c>
      <c r="G245" s="75">
        <v>29927.35</v>
      </c>
      <c r="H245" s="75">
        <v>29800</v>
      </c>
      <c r="I245" s="75">
        <v>0.13</v>
      </c>
      <c r="J245" s="75">
        <v>40</v>
      </c>
      <c r="K245">
        <f t="shared" si="3"/>
        <v>1.3386880856760541E-3</v>
      </c>
    </row>
    <row r="246" spans="1:11" x14ac:dyDescent="0.2">
      <c r="A246" s="73" t="s">
        <v>11</v>
      </c>
      <c r="B246" s="74">
        <v>42733</v>
      </c>
      <c r="C246" s="75">
        <v>173524</v>
      </c>
      <c r="D246" s="75">
        <v>5217378080</v>
      </c>
      <c r="E246" s="75">
        <v>30000</v>
      </c>
      <c r="F246" s="75">
        <v>30500</v>
      </c>
      <c r="G246" s="75">
        <v>30067.18</v>
      </c>
      <c r="H246" s="75">
        <v>29920</v>
      </c>
      <c r="I246" s="75">
        <v>0.27</v>
      </c>
      <c r="J246" s="75">
        <v>80</v>
      </c>
      <c r="K246">
        <f t="shared" si="3"/>
        <v>2.673796791443861E-3</v>
      </c>
    </row>
    <row r="247" spans="1:11" x14ac:dyDescent="0.2">
      <c r="A247" s="13" t="s">
        <v>11</v>
      </c>
      <c r="B247" s="37">
        <v>42737</v>
      </c>
      <c r="C247" s="14">
        <v>1148</v>
      </c>
      <c r="D247" s="14">
        <v>34189920</v>
      </c>
      <c r="E247" s="14">
        <v>29840</v>
      </c>
      <c r="F247" s="14">
        <v>29840</v>
      </c>
      <c r="G247" s="14">
        <v>29782.16</v>
      </c>
      <c r="H247" s="14">
        <v>29720</v>
      </c>
      <c r="I247" s="14">
        <v>-0.53</v>
      </c>
      <c r="J247" s="14">
        <v>-160</v>
      </c>
      <c r="K247">
        <f t="shared" si="3"/>
        <v>-5.3333333333333011E-3</v>
      </c>
    </row>
    <row r="248" spans="1:11" x14ac:dyDescent="0.2">
      <c r="A248" s="13" t="s">
        <v>11</v>
      </c>
      <c r="B248" s="37">
        <v>42738</v>
      </c>
      <c r="C248" s="14">
        <v>62597</v>
      </c>
      <c r="D248" s="14">
        <v>1903323260</v>
      </c>
      <c r="E248" s="14">
        <v>30720</v>
      </c>
      <c r="F248" s="14">
        <v>30840</v>
      </c>
      <c r="G248" s="14">
        <v>30405.98</v>
      </c>
      <c r="H248" s="14">
        <v>29840</v>
      </c>
      <c r="I248" s="14">
        <v>2.95</v>
      </c>
      <c r="J248" s="14">
        <v>880</v>
      </c>
      <c r="K248">
        <f t="shared" si="3"/>
        <v>2.9490616621983934E-2</v>
      </c>
    </row>
    <row r="249" spans="1:11" x14ac:dyDescent="0.2">
      <c r="A249" s="13" t="s">
        <v>11</v>
      </c>
      <c r="B249" s="37">
        <v>42739</v>
      </c>
      <c r="C249" s="14">
        <v>236939</v>
      </c>
      <c r="D249" s="14">
        <v>7372117400</v>
      </c>
      <c r="E249" s="14">
        <v>31120</v>
      </c>
      <c r="F249" s="14">
        <v>31220</v>
      </c>
      <c r="G249" s="14">
        <v>31113.99</v>
      </c>
      <c r="H249" s="14">
        <v>30040</v>
      </c>
      <c r="I249" s="14">
        <v>1.3</v>
      </c>
      <c r="J249" s="14">
        <v>400</v>
      </c>
      <c r="K249">
        <f t="shared" si="3"/>
        <v>1.3020833333333259E-2</v>
      </c>
    </row>
    <row r="250" spans="1:11" x14ac:dyDescent="0.2">
      <c r="A250" s="13" t="s">
        <v>11</v>
      </c>
      <c r="B250" s="37">
        <v>42740</v>
      </c>
      <c r="C250" s="14">
        <v>96143</v>
      </c>
      <c r="D250" s="14">
        <v>2997525780</v>
      </c>
      <c r="E250" s="14">
        <v>31300</v>
      </c>
      <c r="F250" s="14">
        <v>31300</v>
      </c>
      <c r="G250" s="14">
        <v>31177.78</v>
      </c>
      <c r="H250" s="14">
        <v>30700</v>
      </c>
      <c r="I250" s="14">
        <v>0.57999999999999996</v>
      </c>
      <c r="J250" s="14">
        <v>180</v>
      </c>
      <c r="K250">
        <f t="shared" si="3"/>
        <v>5.7840616966580161E-3</v>
      </c>
    </row>
    <row r="251" spans="1:11" x14ac:dyDescent="0.2">
      <c r="A251" s="13" t="s">
        <v>11</v>
      </c>
      <c r="B251" s="37">
        <v>42741</v>
      </c>
      <c r="C251" s="14">
        <v>58291</v>
      </c>
      <c r="D251" s="14">
        <v>1822196560</v>
      </c>
      <c r="E251" s="14">
        <v>31300</v>
      </c>
      <c r="F251" s="14">
        <v>31460</v>
      </c>
      <c r="G251" s="14">
        <v>31260.34</v>
      </c>
      <c r="H251" s="14">
        <v>30920</v>
      </c>
      <c r="I251" s="14">
        <v>0</v>
      </c>
      <c r="J251" s="14">
        <v>0</v>
      </c>
      <c r="K251">
        <f t="shared" si="3"/>
        <v>0</v>
      </c>
    </row>
    <row r="252" spans="1:11" x14ac:dyDescent="0.2">
      <c r="A252" s="13" t="s">
        <v>11</v>
      </c>
      <c r="B252" s="37">
        <v>42745</v>
      </c>
      <c r="C252" s="14">
        <v>114040</v>
      </c>
      <c r="D252" s="14">
        <v>3541649360</v>
      </c>
      <c r="E252" s="14">
        <v>30640</v>
      </c>
      <c r="F252" s="14">
        <v>31320</v>
      </c>
      <c r="G252" s="14">
        <v>31056.2</v>
      </c>
      <c r="H252" s="14">
        <v>30640</v>
      </c>
      <c r="I252" s="14">
        <v>-2.11</v>
      </c>
      <c r="J252" s="14">
        <v>-660</v>
      </c>
      <c r="K252">
        <f t="shared" si="3"/>
        <v>-2.1086261980830634E-2</v>
      </c>
    </row>
    <row r="253" spans="1:11" x14ac:dyDescent="0.2">
      <c r="A253" s="13" t="s">
        <v>11</v>
      </c>
      <c r="B253" s="37">
        <v>42746</v>
      </c>
      <c r="C253" s="14">
        <v>86926</v>
      </c>
      <c r="D253" s="14">
        <v>2659341180</v>
      </c>
      <c r="E253" s="14">
        <v>30640</v>
      </c>
      <c r="F253" s="14">
        <v>30780</v>
      </c>
      <c r="G253" s="14">
        <v>30593.16</v>
      </c>
      <c r="H253" s="14">
        <v>30340</v>
      </c>
      <c r="I253" s="14">
        <v>0</v>
      </c>
      <c r="J253" s="14">
        <v>0</v>
      </c>
      <c r="K253">
        <f t="shared" si="3"/>
        <v>0</v>
      </c>
    </row>
    <row r="254" spans="1:11" x14ac:dyDescent="0.2">
      <c r="A254" s="13" t="s">
        <v>11</v>
      </c>
      <c r="B254" s="37">
        <v>42747</v>
      </c>
      <c r="C254" s="14">
        <v>76597</v>
      </c>
      <c r="D254" s="14">
        <v>2337188960</v>
      </c>
      <c r="E254" s="14">
        <v>30680</v>
      </c>
      <c r="F254" s="14">
        <v>30700</v>
      </c>
      <c r="G254" s="14">
        <v>30512.799999999999</v>
      </c>
      <c r="H254" s="14">
        <v>30400</v>
      </c>
      <c r="I254" s="14">
        <v>0.13</v>
      </c>
      <c r="J254" s="14">
        <v>40</v>
      </c>
      <c r="K254">
        <f t="shared" si="3"/>
        <v>1.3054830287206887E-3</v>
      </c>
    </row>
    <row r="255" spans="1:11" x14ac:dyDescent="0.2">
      <c r="A255" s="13" t="s">
        <v>11</v>
      </c>
      <c r="B255" s="37">
        <v>42748</v>
      </c>
      <c r="C255" s="14">
        <v>32039</v>
      </c>
      <c r="D255" s="14">
        <v>974591680</v>
      </c>
      <c r="E255" s="14">
        <v>30660</v>
      </c>
      <c r="F255" s="14">
        <v>30700</v>
      </c>
      <c r="G255" s="14">
        <v>30418.92</v>
      </c>
      <c r="H255" s="14">
        <v>30220</v>
      </c>
      <c r="I255" s="14">
        <v>-7.0000000000000007E-2</v>
      </c>
      <c r="J255" s="14">
        <v>-20</v>
      </c>
      <c r="K255">
        <f t="shared" si="3"/>
        <v>-6.5189048239899794E-4</v>
      </c>
    </row>
    <row r="256" spans="1:11" x14ac:dyDescent="0.2">
      <c r="A256" s="13" t="s">
        <v>11</v>
      </c>
      <c r="B256" s="37">
        <v>42751</v>
      </c>
      <c r="C256" s="14">
        <v>18945</v>
      </c>
      <c r="D256" s="14">
        <v>577263900</v>
      </c>
      <c r="E256" s="14">
        <v>30580</v>
      </c>
      <c r="F256" s="14">
        <v>30580</v>
      </c>
      <c r="G256" s="14">
        <v>30470.51</v>
      </c>
      <c r="H256" s="14">
        <v>30260</v>
      </c>
      <c r="I256" s="14">
        <v>-0.26</v>
      </c>
      <c r="J256" s="14">
        <v>-80</v>
      </c>
      <c r="K256">
        <f t="shared" si="3"/>
        <v>-2.6092628832354858E-3</v>
      </c>
    </row>
    <row r="257" spans="1:11" x14ac:dyDescent="0.2">
      <c r="A257" s="13" t="s">
        <v>11</v>
      </c>
      <c r="B257" s="37">
        <v>42752</v>
      </c>
      <c r="C257" s="14">
        <v>38403</v>
      </c>
      <c r="D257" s="14">
        <v>1167400520</v>
      </c>
      <c r="E257" s="14">
        <v>30500</v>
      </c>
      <c r="F257" s="14">
        <v>30500</v>
      </c>
      <c r="G257" s="14">
        <v>30398.68</v>
      </c>
      <c r="H257" s="14">
        <v>30280</v>
      </c>
      <c r="I257" s="14">
        <v>-0.26</v>
      </c>
      <c r="J257" s="14">
        <v>-80</v>
      </c>
      <c r="K257">
        <f t="shared" si="3"/>
        <v>-2.6160889470242532E-3</v>
      </c>
    </row>
    <row r="258" spans="1:11" x14ac:dyDescent="0.2">
      <c r="A258" s="13" t="s">
        <v>11</v>
      </c>
      <c r="B258" s="37">
        <v>42753</v>
      </c>
      <c r="C258" s="14">
        <v>72134</v>
      </c>
      <c r="D258" s="14">
        <v>2228700960</v>
      </c>
      <c r="E258" s="14">
        <v>30600</v>
      </c>
      <c r="F258" s="14">
        <v>31400</v>
      </c>
      <c r="G258" s="14">
        <v>30896.68</v>
      </c>
      <c r="H258" s="14">
        <v>30100</v>
      </c>
      <c r="I258" s="14">
        <v>0.33</v>
      </c>
      <c r="J258" s="14">
        <v>100</v>
      </c>
      <c r="K258">
        <f t="shared" si="3"/>
        <v>3.2786885245901232E-3</v>
      </c>
    </row>
    <row r="259" spans="1:11" x14ac:dyDescent="0.2">
      <c r="A259" s="13" t="s">
        <v>11</v>
      </c>
      <c r="B259" s="37">
        <v>42754</v>
      </c>
      <c r="C259" s="14">
        <v>184398</v>
      </c>
      <c r="D259" s="14">
        <v>5685923020</v>
      </c>
      <c r="E259" s="14">
        <v>30520</v>
      </c>
      <c r="F259" s="14">
        <v>31000</v>
      </c>
      <c r="G259" s="14">
        <v>30835.06</v>
      </c>
      <c r="H259" s="14">
        <v>30400</v>
      </c>
      <c r="I259" s="14">
        <v>-0.26</v>
      </c>
      <c r="J259" s="14">
        <v>-80</v>
      </c>
      <c r="K259">
        <f t="shared" si="3"/>
        <v>-2.614379084967311E-3</v>
      </c>
    </row>
    <row r="260" spans="1:11" x14ac:dyDescent="0.2">
      <c r="A260" s="13" t="s">
        <v>11</v>
      </c>
      <c r="B260" s="37">
        <v>42755</v>
      </c>
      <c r="C260" s="14">
        <v>26369</v>
      </c>
      <c r="D260" s="14">
        <v>811754920</v>
      </c>
      <c r="E260" s="14">
        <v>30900</v>
      </c>
      <c r="F260" s="14">
        <v>30900</v>
      </c>
      <c r="G260" s="14">
        <v>30784.44</v>
      </c>
      <c r="H260" s="14">
        <v>30320</v>
      </c>
      <c r="I260" s="14">
        <v>1.25</v>
      </c>
      <c r="J260" s="14">
        <v>380</v>
      </c>
      <c r="K260">
        <f t="shared" ref="K260:K323" si="4">+E260/E259-1</f>
        <v>1.2450851900393189E-2</v>
      </c>
    </row>
    <row r="261" spans="1:11" x14ac:dyDescent="0.2">
      <c r="A261" s="13" t="s">
        <v>11</v>
      </c>
      <c r="B261" s="37">
        <v>42758</v>
      </c>
      <c r="C261" s="14">
        <v>463835</v>
      </c>
      <c r="D261" s="14">
        <v>14343220680</v>
      </c>
      <c r="E261" s="14">
        <v>31080</v>
      </c>
      <c r="F261" s="14">
        <v>31100</v>
      </c>
      <c r="G261" s="14">
        <v>30923.11</v>
      </c>
      <c r="H261" s="14">
        <v>30520</v>
      </c>
      <c r="I261" s="14">
        <v>0.57999999999999996</v>
      </c>
      <c r="J261" s="14">
        <v>180</v>
      </c>
      <c r="K261">
        <f t="shared" si="4"/>
        <v>5.8252427184466438E-3</v>
      </c>
    </row>
    <row r="262" spans="1:11" x14ac:dyDescent="0.2">
      <c r="A262" s="13" t="s">
        <v>11</v>
      </c>
      <c r="B262" s="37">
        <v>42759</v>
      </c>
      <c r="C262" s="14">
        <v>156037</v>
      </c>
      <c r="D262" s="14">
        <v>4909286280</v>
      </c>
      <c r="E262" s="14">
        <v>31500</v>
      </c>
      <c r="F262" s="14">
        <v>31600</v>
      </c>
      <c r="G262" s="14">
        <v>31462.32</v>
      </c>
      <c r="H262" s="14">
        <v>31020</v>
      </c>
      <c r="I262" s="14">
        <v>1.35</v>
      </c>
      <c r="J262" s="14">
        <v>420</v>
      </c>
      <c r="K262">
        <f t="shared" si="4"/>
        <v>1.3513513513513598E-2</v>
      </c>
    </row>
    <row r="263" spans="1:11" x14ac:dyDescent="0.2">
      <c r="A263" s="13" t="s">
        <v>11</v>
      </c>
      <c r="B263" s="37">
        <v>42760</v>
      </c>
      <c r="C263" s="14">
        <v>472149</v>
      </c>
      <c r="D263" s="14">
        <v>14917514060</v>
      </c>
      <c r="E263" s="14">
        <v>31600</v>
      </c>
      <c r="F263" s="14">
        <v>31660</v>
      </c>
      <c r="G263" s="14">
        <v>31594.93</v>
      </c>
      <c r="H263" s="14">
        <v>31000</v>
      </c>
      <c r="I263" s="14">
        <v>0.32</v>
      </c>
      <c r="J263" s="14">
        <v>100</v>
      </c>
      <c r="K263">
        <f t="shared" si="4"/>
        <v>3.1746031746031633E-3</v>
      </c>
    </row>
    <row r="264" spans="1:11" x14ac:dyDescent="0.2">
      <c r="A264" s="13" t="s">
        <v>11</v>
      </c>
      <c r="B264" s="37">
        <v>42761</v>
      </c>
      <c r="C264" s="14">
        <v>43431</v>
      </c>
      <c r="D264" s="14">
        <v>1365905620</v>
      </c>
      <c r="E264" s="14">
        <v>31420</v>
      </c>
      <c r="F264" s="14">
        <v>31580</v>
      </c>
      <c r="G264" s="14">
        <v>31450.02</v>
      </c>
      <c r="H264" s="14">
        <v>31300</v>
      </c>
      <c r="I264" s="14">
        <v>-0.56999999999999995</v>
      </c>
      <c r="J264" s="14">
        <v>-180</v>
      </c>
      <c r="K264">
        <f t="shared" si="4"/>
        <v>-5.6962025316456E-3</v>
      </c>
    </row>
    <row r="265" spans="1:11" x14ac:dyDescent="0.2">
      <c r="A265" s="13" t="s">
        <v>11</v>
      </c>
      <c r="B265" s="37">
        <v>42762</v>
      </c>
      <c r="C265" s="14">
        <v>193971</v>
      </c>
      <c r="D265" s="14">
        <v>6112626160</v>
      </c>
      <c r="E265" s="14">
        <v>31780</v>
      </c>
      <c r="F265" s="14">
        <v>31780</v>
      </c>
      <c r="G265" s="14">
        <v>31513.09</v>
      </c>
      <c r="H265" s="14">
        <v>31360</v>
      </c>
      <c r="I265" s="14">
        <v>1.1499999999999999</v>
      </c>
      <c r="J265" s="14">
        <v>360</v>
      </c>
      <c r="K265">
        <f t="shared" si="4"/>
        <v>1.1457670273711029E-2</v>
      </c>
    </row>
    <row r="266" spans="1:11" x14ac:dyDescent="0.2">
      <c r="A266" s="13" t="s">
        <v>11</v>
      </c>
      <c r="B266" s="37">
        <v>42765</v>
      </c>
      <c r="C266" s="14">
        <v>43534</v>
      </c>
      <c r="D266" s="14">
        <v>1371149040</v>
      </c>
      <c r="E266" s="14">
        <v>31440</v>
      </c>
      <c r="F266" s="14">
        <v>31600</v>
      </c>
      <c r="G266" s="14">
        <v>31496.05</v>
      </c>
      <c r="H266" s="14">
        <v>31260</v>
      </c>
      <c r="I266" s="14">
        <v>-1.07</v>
      </c>
      <c r="J266" s="14">
        <v>-340</v>
      </c>
      <c r="K266">
        <f t="shared" si="4"/>
        <v>-1.0698552548772833E-2</v>
      </c>
    </row>
    <row r="267" spans="1:11" x14ac:dyDescent="0.2">
      <c r="A267" s="13" t="s">
        <v>11</v>
      </c>
      <c r="B267" s="37">
        <v>42766</v>
      </c>
      <c r="C267" s="14">
        <v>223717</v>
      </c>
      <c r="D267" s="14">
        <v>7005020940</v>
      </c>
      <c r="E267" s="14">
        <v>31460</v>
      </c>
      <c r="F267" s="14">
        <v>31500</v>
      </c>
      <c r="G267" s="14">
        <v>31311.97</v>
      </c>
      <c r="H267" s="14">
        <v>31000</v>
      </c>
      <c r="I267" s="14">
        <v>0.06</v>
      </c>
      <c r="J267" s="14">
        <v>20</v>
      </c>
      <c r="K267">
        <f t="shared" si="4"/>
        <v>6.3613231552173133E-4</v>
      </c>
    </row>
    <row r="268" spans="1:11" x14ac:dyDescent="0.2">
      <c r="A268" s="13" t="s">
        <v>11</v>
      </c>
      <c r="B268" s="37">
        <v>42767</v>
      </c>
      <c r="C268" s="14">
        <v>96269</v>
      </c>
      <c r="D268" s="14">
        <v>3004546380</v>
      </c>
      <c r="E268" s="14">
        <v>31200</v>
      </c>
      <c r="F268" s="14">
        <v>31300</v>
      </c>
      <c r="G268" s="14">
        <v>31209.91</v>
      </c>
      <c r="H268" s="14">
        <v>31100</v>
      </c>
      <c r="I268" s="14">
        <v>-0.83</v>
      </c>
      <c r="J268" s="14">
        <v>-260</v>
      </c>
      <c r="K268">
        <f t="shared" si="4"/>
        <v>-8.2644628099173278E-3</v>
      </c>
    </row>
    <row r="269" spans="1:11" x14ac:dyDescent="0.2">
      <c r="A269" s="13" t="s">
        <v>11</v>
      </c>
      <c r="B269" s="37">
        <v>42768</v>
      </c>
      <c r="C269" s="14">
        <v>152361</v>
      </c>
      <c r="D269" s="14">
        <v>4755012280</v>
      </c>
      <c r="E269" s="14">
        <v>31200</v>
      </c>
      <c r="F269" s="14">
        <v>31500</v>
      </c>
      <c r="G269" s="14">
        <v>31208.85</v>
      </c>
      <c r="H269" s="14">
        <v>31000</v>
      </c>
      <c r="I269" s="14">
        <v>0</v>
      </c>
      <c r="J269" s="14">
        <v>0</v>
      </c>
      <c r="K269">
        <f t="shared" si="4"/>
        <v>0</v>
      </c>
    </row>
    <row r="270" spans="1:11" x14ac:dyDescent="0.2">
      <c r="A270" s="13" t="s">
        <v>11</v>
      </c>
      <c r="B270" s="37">
        <v>42769</v>
      </c>
      <c r="C270" s="14">
        <v>52241</v>
      </c>
      <c r="D270" s="14">
        <v>1638096700</v>
      </c>
      <c r="E270" s="14">
        <v>31540</v>
      </c>
      <c r="F270" s="14">
        <v>31600</v>
      </c>
      <c r="G270" s="14">
        <v>31356.53</v>
      </c>
      <c r="H270" s="14">
        <v>31180</v>
      </c>
      <c r="I270" s="14">
        <v>1.0900000000000001</v>
      </c>
      <c r="J270" s="14">
        <v>340</v>
      </c>
      <c r="K270">
        <f t="shared" si="4"/>
        <v>1.0897435897435859E-2</v>
      </c>
    </row>
    <row r="271" spans="1:11" x14ac:dyDescent="0.2">
      <c r="A271" s="13" t="s">
        <v>11</v>
      </c>
      <c r="B271" s="37">
        <v>42772</v>
      </c>
      <c r="C271" s="14">
        <v>238688</v>
      </c>
      <c r="D271" s="14">
        <v>7481114560</v>
      </c>
      <c r="E271" s="14">
        <v>31000</v>
      </c>
      <c r="F271" s="14">
        <v>31640</v>
      </c>
      <c r="G271" s="14">
        <v>31342.65</v>
      </c>
      <c r="H271" s="14">
        <v>31000</v>
      </c>
      <c r="I271" s="14">
        <v>-1.71</v>
      </c>
      <c r="J271" s="14">
        <v>-540</v>
      </c>
      <c r="K271">
        <f t="shared" si="4"/>
        <v>-1.7121116043119833E-2</v>
      </c>
    </row>
    <row r="272" spans="1:11" x14ac:dyDescent="0.2">
      <c r="A272" s="13" t="s">
        <v>11</v>
      </c>
      <c r="B272" s="37">
        <v>42773</v>
      </c>
      <c r="C272" s="14">
        <v>200004</v>
      </c>
      <c r="D272" s="14">
        <v>6133191540</v>
      </c>
      <c r="E272" s="14">
        <v>30640</v>
      </c>
      <c r="F272" s="14">
        <v>30900</v>
      </c>
      <c r="G272" s="14">
        <v>30665.34</v>
      </c>
      <c r="H272" s="14">
        <v>30620</v>
      </c>
      <c r="I272" s="14">
        <v>-1.1599999999999999</v>
      </c>
      <c r="J272" s="14">
        <v>-360</v>
      </c>
      <c r="K272">
        <f t="shared" si="4"/>
        <v>-1.1612903225806437E-2</v>
      </c>
    </row>
    <row r="273" spans="1:11" x14ac:dyDescent="0.2">
      <c r="A273" s="13" t="s">
        <v>11</v>
      </c>
      <c r="B273" s="37">
        <v>42774</v>
      </c>
      <c r="C273" s="14">
        <v>127736</v>
      </c>
      <c r="D273" s="14">
        <v>3860919640</v>
      </c>
      <c r="E273" s="14">
        <v>30040</v>
      </c>
      <c r="F273" s="14">
        <v>30640</v>
      </c>
      <c r="G273" s="14">
        <v>30225.78</v>
      </c>
      <c r="H273" s="14">
        <v>30040</v>
      </c>
      <c r="I273" s="14">
        <v>-1.96</v>
      </c>
      <c r="J273" s="14">
        <v>-600</v>
      </c>
      <c r="K273">
        <f t="shared" si="4"/>
        <v>-1.9582245430809442E-2</v>
      </c>
    </row>
    <row r="274" spans="1:11" x14ac:dyDescent="0.2">
      <c r="A274" s="13" t="s">
        <v>11</v>
      </c>
      <c r="B274" s="37">
        <v>42775</v>
      </c>
      <c r="C274" s="14">
        <v>79174</v>
      </c>
      <c r="D274" s="14">
        <v>2375079800</v>
      </c>
      <c r="E274" s="14">
        <v>29820</v>
      </c>
      <c r="F274" s="14">
        <v>30380</v>
      </c>
      <c r="G274" s="14">
        <v>29998.23</v>
      </c>
      <c r="H274" s="14">
        <v>29800</v>
      </c>
      <c r="I274" s="14">
        <v>-0.73</v>
      </c>
      <c r="J274" s="14">
        <v>-220</v>
      </c>
      <c r="K274">
        <f t="shared" si="4"/>
        <v>-7.3235685752329749E-3</v>
      </c>
    </row>
    <row r="275" spans="1:11" x14ac:dyDescent="0.2">
      <c r="A275" s="13" t="s">
        <v>11</v>
      </c>
      <c r="B275" s="37">
        <v>42776</v>
      </c>
      <c r="C275" s="14">
        <v>24341</v>
      </c>
      <c r="D275" s="14">
        <v>735152400</v>
      </c>
      <c r="E275" s="14">
        <v>30140</v>
      </c>
      <c r="F275" s="14">
        <v>30980</v>
      </c>
      <c r="G275" s="14">
        <v>30202.23</v>
      </c>
      <c r="H275" s="14">
        <v>29880</v>
      </c>
      <c r="I275" s="14">
        <v>1.07</v>
      </c>
      <c r="J275" s="14">
        <v>320</v>
      </c>
      <c r="K275">
        <f t="shared" si="4"/>
        <v>1.0731052984574108E-2</v>
      </c>
    </row>
    <row r="276" spans="1:11" x14ac:dyDescent="0.2">
      <c r="A276" s="13" t="s">
        <v>11</v>
      </c>
      <c r="B276" s="37">
        <v>42779</v>
      </c>
      <c r="C276" s="14">
        <v>12673</v>
      </c>
      <c r="D276" s="14">
        <v>383001360</v>
      </c>
      <c r="E276" s="14">
        <v>30340</v>
      </c>
      <c r="F276" s="14">
        <v>30340</v>
      </c>
      <c r="G276" s="14">
        <v>30221.84</v>
      </c>
      <c r="H276" s="14">
        <v>29820</v>
      </c>
      <c r="I276" s="14">
        <v>0.66</v>
      </c>
      <c r="J276" s="14">
        <v>200</v>
      </c>
      <c r="K276">
        <f t="shared" si="4"/>
        <v>6.6357000663570531E-3</v>
      </c>
    </row>
    <row r="277" spans="1:11" x14ac:dyDescent="0.2">
      <c r="A277" s="13" t="s">
        <v>11</v>
      </c>
      <c r="B277" s="37">
        <v>42780</v>
      </c>
      <c r="C277" s="14">
        <v>114999</v>
      </c>
      <c r="D277" s="14">
        <v>3445934460</v>
      </c>
      <c r="E277" s="14">
        <v>29980</v>
      </c>
      <c r="F277" s="14">
        <v>30100</v>
      </c>
      <c r="G277" s="14">
        <v>29964.91</v>
      </c>
      <c r="H277" s="14">
        <v>29800</v>
      </c>
      <c r="I277" s="14">
        <v>-1.19</v>
      </c>
      <c r="J277" s="14">
        <v>-360</v>
      </c>
      <c r="K277">
        <f t="shared" si="4"/>
        <v>-1.1865524060646004E-2</v>
      </c>
    </row>
    <row r="278" spans="1:11" x14ac:dyDescent="0.2">
      <c r="A278" s="13" t="s">
        <v>11</v>
      </c>
      <c r="B278" s="37">
        <v>42781</v>
      </c>
      <c r="C278" s="14">
        <v>104787</v>
      </c>
      <c r="D278" s="14">
        <v>3126413520</v>
      </c>
      <c r="E278" s="14">
        <v>29800</v>
      </c>
      <c r="F278" s="14">
        <v>29960</v>
      </c>
      <c r="G278" s="14">
        <v>29835.89</v>
      </c>
      <c r="H278" s="14">
        <v>29600</v>
      </c>
      <c r="I278" s="14">
        <v>-0.6</v>
      </c>
      <c r="J278" s="14">
        <v>-180</v>
      </c>
      <c r="K278">
        <f t="shared" si="4"/>
        <v>-6.0040026684455849E-3</v>
      </c>
    </row>
    <row r="279" spans="1:11" x14ac:dyDescent="0.2">
      <c r="A279" s="13" t="s">
        <v>11</v>
      </c>
      <c r="B279" s="37">
        <v>42782</v>
      </c>
      <c r="C279" s="14">
        <v>457139</v>
      </c>
      <c r="D279" s="14">
        <v>13675696600</v>
      </c>
      <c r="E279" s="14">
        <v>30160</v>
      </c>
      <c r="F279" s="14">
        <v>30520</v>
      </c>
      <c r="G279" s="14">
        <v>29915.84</v>
      </c>
      <c r="H279" s="14">
        <v>29700</v>
      </c>
      <c r="I279" s="14">
        <v>1.21</v>
      </c>
      <c r="J279" s="14">
        <v>360</v>
      </c>
      <c r="K279">
        <f t="shared" si="4"/>
        <v>1.2080536912751683E-2</v>
      </c>
    </row>
    <row r="280" spans="1:11" x14ac:dyDescent="0.2">
      <c r="A280" s="13" t="s">
        <v>11</v>
      </c>
      <c r="B280" s="37">
        <v>42783</v>
      </c>
      <c r="C280" s="14">
        <v>94143</v>
      </c>
      <c r="D280" s="14">
        <v>2837783220</v>
      </c>
      <c r="E280" s="14">
        <v>30180</v>
      </c>
      <c r="F280" s="14">
        <v>30180</v>
      </c>
      <c r="G280" s="14">
        <v>30143.33</v>
      </c>
      <c r="H280" s="14">
        <v>30000</v>
      </c>
      <c r="I280" s="14">
        <v>7.0000000000000007E-2</v>
      </c>
      <c r="J280" s="14">
        <v>20</v>
      </c>
      <c r="K280">
        <f t="shared" si="4"/>
        <v>6.6312997347472979E-4</v>
      </c>
    </row>
    <row r="281" spans="1:11" x14ac:dyDescent="0.2">
      <c r="A281" s="13" t="s">
        <v>11</v>
      </c>
      <c r="B281" s="37">
        <v>42786</v>
      </c>
      <c r="C281" s="14">
        <v>45175</v>
      </c>
      <c r="D281" s="14">
        <v>1353204260</v>
      </c>
      <c r="E281" s="14">
        <v>29900</v>
      </c>
      <c r="F281" s="14">
        <v>30280</v>
      </c>
      <c r="G281" s="14">
        <v>29954.720000000001</v>
      </c>
      <c r="H281" s="14">
        <v>29900</v>
      </c>
      <c r="I281" s="14">
        <v>-0.93</v>
      </c>
      <c r="J281" s="14">
        <v>-280</v>
      </c>
      <c r="K281">
        <f t="shared" si="4"/>
        <v>-9.2776673293571976E-3</v>
      </c>
    </row>
    <row r="282" spans="1:11" x14ac:dyDescent="0.2">
      <c r="A282" s="13" t="s">
        <v>11</v>
      </c>
      <c r="B282" s="37">
        <v>42787</v>
      </c>
      <c r="C282" s="14">
        <v>153805</v>
      </c>
      <c r="D282" s="14">
        <v>4619849500</v>
      </c>
      <c r="E282" s="14">
        <v>30100</v>
      </c>
      <c r="F282" s="14">
        <v>30200</v>
      </c>
      <c r="G282" s="14">
        <v>30037.06</v>
      </c>
      <c r="H282" s="14">
        <v>29860</v>
      </c>
      <c r="I282" s="14">
        <v>0.67</v>
      </c>
      <c r="J282" s="14">
        <v>200</v>
      </c>
      <c r="K282">
        <f t="shared" si="4"/>
        <v>6.6889632107023367E-3</v>
      </c>
    </row>
    <row r="283" spans="1:11" x14ac:dyDescent="0.2">
      <c r="A283" s="13" t="s">
        <v>11</v>
      </c>
      <c r="B283" s="37">
        <v>42788</v>
      </c>
      <c r="C283" s="14">
        <v>73492</v>
      </c>
      <c r="D283" s="14">
        <v>2211578460</v>
      </c>
      <c r="E283" s="14">
        <v>30020</v>
      </c>
      <c r="F283" s="14">
        <v>30300</v>
      </c>
      <c r="G283" s="14">
        <v>30092.78</v>
      </c>
      <c r="H283" s="14">
        <v>29920</v>
      </c>
      <c r="I283" s="14">
        <v>-0.27</v>
      </c>
      <c r="J283" s="14">
        <v>-80</v>
      </c>
      <c r="K283">
        <f t="shared" si="4"/>
        <v>-2.6578073089701393E-3</v>
      </c>
    </row>
    <row r="284" spans="1:11" x14ac:dyDescent="0.2">
      <c r="A284" s="13" t="s">
        <v>11</v>
      </c>
      <c r="B284" s="37">
        <v>42789</v>
      </c>
      <c r="C284" s="14">
        <v>662124</v>
      </c>
      <c r="D284" s="14">
        <v>19766548140</v>
      </c>
      <c r="E284" s="14">
        <v>30100</v>
      </c>
      <c r="F284" s="14">
        <v>30180</v>
      </c>
      <c r="G284" s="14">
        <v>29853.24</v>
      </c>
      <c r="H284" s="14">
        <v>29780</v>
      </c>
      <c r="I284" s="14">
        <v>0.27</v>
      </c>
      <c r="J284" s="14">
        <v>80</v>
      </c>
      <c r="K284">
        <f t="shared" si="4"/>
        <v>2.6648900732844094E-3</v>
      </c>
    </row>
    <row r="285" spans="1:11" x14ac:dyDescent="0.2">
      <c r="A285" s="13" t="s">
        <v>11</v>
      </c>
      <c r="B285" s="37">
        <v>42790</v>
      </c>
      <c r="C285" s="14">
        <v>38856</v>
      </c>
      <c r="D285" s="14">
        <v>1167211480</v>
      </c>
      <c r="E285" s="14">
        <v>30000</v>
      </c>
      <c r="F285" s="14">
        <v>30160</v>
      </c>
      <c r="G285" s="14">
        <v>30039.41</v>
      </c>
      <c r="H285" s="14">
        <v>29940</v>
      </c>
      <c r="I285" s="14">
        <v>-0.33</v>
      </c>
      <c r="J285" s="14">
        <v>-100</v>
      </c>
      <c r="K285">
        <f t="shared" si="4"/>
        <v>-3.3222591362126463E-3</v>
      </c>
    </row>
    <row r="286" spans="1:11" x14ac:dyDescent="0.2">
      <c r="A286" s="13" t="s">
        <v>11</v>
      </c>
      <c r="B286" s="37">
        <v>42793</v>
      </c>
      <c r="C286" s="14">
        <v>17885</v>
      </c>
      <c r="D286" s="14">
        <v>534015180</v>
      </c>
      <c r="E286" s="14">
        <v>29800</v>
      </c>
      <c r="F286" s="14">
        <v>29980</v>
      </c>
      <c r="G286" s="14">
        <v>29858.27</v>
      </c>
      <c r="H286" s="14">
        <v>29800</v>
      </c>
      <c r="I286" s="14">
        <v>-0.67</v>
      </c>
      <c r="J286" s="14">
        <v>-200</v>
      </c>
      <c r="K286">
        <f t="shared" si="4"/>
        <v>-6.6666666666667096E-3</v>
      </c>
    </row>
    <row r="287" spans="1:11" x14ac:dyDescent="0.2">
      <c r="A287" s="13" t="s">
        <v>11</v>
      </c>
      <c r="B287" s="37">
        <v>42794</v>
      </c>
      <c r="C287" s="14">
        <v>599010</v>
      </c>
      <c r="D287" s="14">
        <v>17790405780</v>
      </c>
      <c r="E287" s="14">
        <v>29700</v>
      </c>
      <c r="F287" s="14">
        <v>29800</v>
      </c>
      <c r="G287" s="14">
        <v>29699.68</v>
      </c>
      <c r="H287" s="14">
        <v>29460</v>
      </c>
      <c r="I287" s="14">
        <v>-0.34</v>
      </c>
      <c r="J287" s="14">
        <v>-100</v>
      </c>
      <c r="K287">
        <f t="shared" si="4"/>
        <v>-3.3557046979866278E-3</v>
      </c>
    </row>
    <row r="288" spans="1:11" x14ac:dyDescent="0.2">
      <c r="A288" s="13" t="s">
        <v>11</v>
      </c>
      <c r="B288" s="37">
        <v>42795</v>
      </c>
      <c r="C288" s="14">
        <v>149117</v>
      </c>
      <c r="D288" s="14">
        <v>4415107220</v>
      </c>
      <c r="E288" s="14">
        <v>29480</v>
      </c>
      <c r="F288" s="14">
        <v>29880</v>
      </c>
      <c r="G288" s="14">
        <v>29608.34</v>
      </c>
      <c r="H288" s="14">
        <v>29360</v>
      </c>
      <c r="I288" s="14">
        <v>-0.74</v>
      </c>
      <c r="J288" s="14">
        <v>-220</v>
      </c>
      <c r="K288">
        <f t="shared" si="4"/>
        <v>-7.4074074074074181E-3</v>
      </c>
    </row>
    <row r="289" spans="1:11" x14ac:dyDescent="0.2">
      <c r="A289" s="13" t="s">
        <v>11</v>
      </c>
      <c r="B289" s="37">
        <v>42796</v>
      </c>
      <c r="C289" s="14">
        <v>46036</v>
      </c>
      <c r="D289" s="14">
        <v>1366590440</v>
      </c>
      <c r="E289" s="14">
        <v>29700</v>
      </c>
      <c r="F289" s="14">
        <v>29760</v>
      </c>
      <c r="G289" s="14">
        <v>29685.26</v>
      </c>
      <c r="H289" s="14">
        <v>29600</v>
      </c>
      <c r="I289" s="14">
        <v>0.75</v>
      </c>
      <c r="J289" s="14">
        <v>220</v>
      </c>
      <c r="K289">
        <f t="shared" si="4"/>
        <v>7.4626865671640896E-3</v>
      </c>
    </row>
    <row r="290" spans="1:11" x14ac:dyDescent="0.2">
      <c r="A290" s="13" t="s">
        <v>11</v>
      </c>
      <c r="B290" s="37">
        <v>42797</v>
      </c>
      <c r="C290" s="14">
        <v>23011</v>
      </c>
      <c r="D290" s="14">
        <v>693441440</v>
      </c>
      <c r="E290" s="14">
        <v>30180</v>
      </c>
      <c r="F290" s="14">
        <v>30500</v>
      </c>
      <c r="G290" s="14">
        <v>30135.22</v>
      </c>
      <c r="H290" s="14">
        <v>29520</v>
      </c>
      <c r="I290" s="14">
        <v>1.62</v>
      </c>
      <c r="J290" s="14">
        <v>480</v>
      </c>
      <c r="K290">
        <f t="shared" si="4"/>
        <v>1.6161616161616266E-2</v>
      </c>
    </row>
    <row r="291" spans="1:11" x14ac:dyDescent="0.2">
      <c r="A291" s="13" t="s">
        <v>11</v>
      </c>
      <c r="B291" s="37">
        <v>42800</v>
      </c>
      <c r="C291" s="14">
        <v>32821</v>
      </c>
      <c r="D291" s="14">
        <v>996123900</v>
      </c>
      <c r="E291" s="14">
        <v>30380</v>
      </c>
      <c r="F291" s="14">
        <v>30560</v>
      </c>
      <c r="G291" s="14">
        <v>30350.2</v>
      </c>
      <c r="H291" s="14">
        <v>30100</v>
      </c>
      <c r="I291" s="14">
        <v>0.66</v>
      </c>
      <c r="J291" s="14">
        <v>200</v>
      </c>
      <c r="K291">
        <f t="shared" si="4"/>
        <v>6.6269052352552205E-3</v>
      </c>
    </row>
    <row r="292" spans="1:11" x14ac:dyDescent="0.2">
      <c r="A292" s="13" t="s">
        <v>11</v>
      </c>
      <c r="B292" s="37">
        <v>42801</v>
      </c>
      <c r="C292" s="14">
        <v>63803</v>
      </c>
      <c r="D292" s="14">
        <v>1942528020</v>
      </c>
      <c r="E292" s="14">
        <v>30300</v>
      </c>
      <c r="F292" s="14">
        <v>30500</v>
      </c>
      <c r="G292" s="14">
        <v>30445.72</v>
      </c>
      <c r="H292" s="14">
        <v>30200</v>
      </c>
      <c r="I292" s="14">
        <v>-0.26</v>
      </c>
      <c r="J292" s="14">
        <v>-80</v>
      </c>
      <c r="K292">
        <f t="shared" si="4"/>
        <v>-2.6333113890717463E-3</v>
      </c>
    </row>
    <row r="293" spans="1:11" x14ac:dyDescent="0.2">
      <c r="A293" s="13" t="s">
        <v>11</v>
      </c>
      <c r="B293" s="37">
        <v>42802</v>
      </c>
      <c r="C293" s="14">
        <v>332247</v>
      </c>
      <c r="D293" s="14">
        <v>9768082040</v>
      </c>
      <c r="E293" s="14">
        <v>29200</v>
      </c>
      <c r="F293" s="14">
        <v>30300</v>
      </c>
      <c r="G293" s="14">
        <v>29400.06</v>
      </c>
      <c r="H293" s="14">
        <v>28420</v>
      </c>
      <c r="I293" s="14">
        <v>-3.63</v>
      </c>
      <c r="J293" s="14">
        <v>-1100</v>
      </c>
      <c r="K293">
        <f t="shared" si="4"/>
        <v>-3.6303630363036299E-2</v>
      </c>
    </row>
    <row r="294" spans="1:11" x14ac:dyDescent="0.2">
      <c r="A294" s="13" t="s">
        <v>11</v>
      </c>
      <c r="B294" s="37">
        <v>42803</v>
      </c>
      <c r="C294" s="14">
        <v>617913</v>
      </c>
      <c r="D294" s="14">
        <v>18144655100</v>
      </c>
      <c r="E294" s="14">
        <v>29380</v>
      </c>
      <c r="F294" s="14">
        <v>29500</v>
      </c>
      <c r="G294" s="14">
        <v>29364.42</v>
      </c>
      <c r="H294" s="14">
        <v>28880</v>
      </c>
      <c r="I294" s="14">
        <v>0.62</v>
      </c>
      <c r="J294" s="14">
        <v>180</v>
      </c>
      <c r="K294">
        <f t="shared" si="4"/>
        <v>6.164383561643838E-3</v>
      </c>
    </row>
    <row r="295" spans="1:11" x14ac:dyDescent="0.2">
      <c r="A295" s="13" t="s">
        <v>11</v>
      </c>
      <c r="B295" s="37">
        <v>42804</v>
      </c>
      <c r="C295" s="14">
        <v>69904</v>
      </c>
      <c r="D295" s="14">
        <v>2066575060</v>
      </c>
      <c r="E295" s="14">
        <v>29520</v>
      </c>
      <c r="F295" s="14">
        <v>29900</v>
      </c>
      <c r="G295" s="14">
        <v>29563.040000000001</v>
      </c>
      <c r="H295" s="14">
        <v>29420</v>
      </c>
      <c r="I295" s="14">
        <v>0.48</v>
      </c>
      <c r="J295" s="14">
        <v>140</v>
      </c>
      <c r="K295">
        <f t="shared" si="4"/>
        <v>4.7651463580666853E-3</v>
      </c>
    </row>
    <row r="296" spans="1:11" x14ac:dyDescent="0.2">
      <c r="A296" s="13" t="s">
        <v>11</v>
      </c>
      <c r="B296" s="37">
        <v>42807</v>
      </c>
      <c r="C296" s="14">
        <v>82276</v>
      </c>
      <c r="D296" s="14">
        <v>2424730880</v>
      </c>
      <c r="E296" s="14">
        <v>29500</v>
      </c>
      <c r="F296" s="14">
        <v>29740</v>
      </c>
      <c r="G296" s="14">
        <v>29470.69</v>
      </c>
      <c r="H296" s="14">
        <v>29360</v>
      </c>
      <c r="I296" s="14">
        <v>-7.0000000000000007E-2</v>
      </c>
      <c r="J296" s="14">
        <v>-20</v>
      </c>
      <c r="K296">
        <f t="shared" si="4"/>
        <v>-6.7750677506772661E-4</v>
      </c>
    </row>
    <row r="297" spans="1:11" x14ac:dyDescent="0.2">
      <c r="A297" s="13" t="s">
        <v>11</v>
      </c>
      <c r="B297" s="37">
        <v>42808</v>
      </c>
      <c r="C297" s="14">
        <v>79783</v>
      </c>
      <c r="D297" s="14">
        <v>2340562980</v>
      </c>
      <c r="E297" s="14">
        <v>29300</v>
      </c>
      <c r="F297" s="14">
        <v>29500</v>
      </c>
      <c r="G297" s="14">
        <v>29336.61</v>
      </c>
      <c r="H297" s="14">
        <v>29020</v>
      </c>
      <c r="I297" s="14">
        <v>-0.68</v>
      </c>
      <c r="J297" s="14">
        <v>-200</v>
      </c>
      <c r="K297">
        <f t="shared" si="4"/>
        <v>-6.7796610169491567E-3</v>
      </c>
    </row>
    <row r="298" spans="1:11" x14ac:dyDescent="0.2">
      <c r="A298" s="13" t="s">
        <v>11</v>
      </c>
      <c r="B298" s="37">
        <v>42809</v>
      </c>
      <c r="C298" s="14">
        <v>175404</v>
      </c>
      <c r="D298" s="14">
        <v>5218091260</v>
      </c>
      <c r="E298" s="14">
        <v>29600</v>
      </c>
      <c r="F298" s="14">
        <v>29840</v>
      </c>
      <c r="G298" s="14">
        <v>29748.99</v>
      </c>
      <c r="H298" s="14">
        <v>28940</v>
      </c>
      <c r="I298" s="14">
        <v>1.02</v>
      </c>
      <c r="J298" s="14">
        <v>300</v>
      </c>
      <c r="K298">
        <f t="shared" si="4"/>
        <v>1.0238907849829282E-2</v>
      </c>
    </row>
    <row r="299" spans="1:11" x14ac:dyDescent="0.2">
      <c r="A299" s="13" t="s">
        <v>11</v>
      </c>
      <c r="B299" s="37">
        <v>42810</v>
      </c>
      <c r="C299" s="14">
        <v>41926</v>
      </c>
      <c r="D299" s="14">
        <v>1244783520</v>
      </c>
      <c r="E299" s="14">
        <v>29680</v>
      </c>
      <c r="F299" s="14">
        <v>29780</v>
      </c>
      <c r="G299" s="14">
        <v>29690.01</v>
      </c>
      <c r="H299" s="14">
        <v>29500</v>
      </c>
      <c r="I299" s="14">
        <v>0.27</v>
      </c>
      <c r="J299" s="14">
        <v>80</v>
      </c>
      <c r="K299">
        <f t="shared" si="4"/>
        <v>2.7027027027026751E-3</v>
      </c>
    </row>
    <row r="300" spans="1:11" x14ac:dyDescent="0.2">
      <c r="A300" s="13" t="s">
        <v>11</v>
      </c>
      <c r="B300" s="37">
        <v>42811</v>
      </c>
      <c r="C300" s="14">
        <v>277611</v>
      </c>
      <c r="D300" s="14">
        <v>8263368740</v>
      </c>
      <c r="E300" s="14">
        <v>29800</v>
      </c>
      <c r="F300" s="14">
        <v>29800</v>
      </c>
      <c r="G300" s="14">
        <v>29766</v>
      </c>
      <c r="H300" s="14">
        <v>29100</v>
      </c>
      <c r="I300" s="14">
        <v>0.4</v>
      </c>
      <c r="J300" s="14">
        <v>120</v>
      </c>
      <c r="K300">
        <f t="shared" si="4"/>
        <v>4.0431266846361336E-3</v>
      </c>
    </row>
    <row r="301" spans="1:11" x14ac:dyDescent="0.2">
      <c r="A301" s="13" t="s">
        <v>11</v>
      </c>
      <c r="B301" s="37">
        <v>42815</v>
      </c>
      <c r="C301" s="14">
        <v>103929</v>
      </c>
      <c r="D301" s="14">
        <v>3083391260</v>
      </c>
      <c r="E301" s="14">
        <v>29760</v>
      </c>
      <c r="F301" s="14">
        <v>29800</v>
      </c>
      <c r="G301" s="14">
        <v>29668.25</v>
      </c>
      <c r="H301" s="14">
        <v>28900</v>
      </c>
      <c r="I301" s="14">
        <v>-0.13</v>
      </c>
      <c r="J301" s="14">
        <v>-40</v>
      </c>
      <c r="K301">
        <f t="shared" si="4"/>
        <v>-1.3422818791946067E-3</v>
      </c>
    </row>
    <row r="302" spans="1:11" x14ac:dyDescent="0.2">
      <c r="A302" s="13" t="s">
        <v>11</v>
      </c>
      <c r="B302" s="37">
        <v>42816</v>
      </c>
      <c r="C302" s="14">
        <v>170638</v>
      </c>
      <c r="D302" s="14">
        <v>5063465840</v>
      </c>
      <c r="E302" s="14">
        <v>30000</v>
      </c>
      <c r="F302" s="14">
        <v>30000</v>
      </c>
      <c r="G302" s="14">
        <v>29673.73</v>
      </c>
      <c r="H302" s="14">
        <v>29620</v>
      </c>
      <c r="I302" s="14">
        <v>0.81</v>
      </c>
      <c r="J302" s="14">
        <v>240</v>
      </c>
      <c r="K302">
        <f t="shared" si="4"/>
        <v>8.0645161290322509E-3</v>
      </c>
    </row>
    <row r="303" spans="1:11" x14ac:dyDescent="0.2">
      <c r="A303" s="13" t="s">
        <v>11</v>
      </c>
      <c r="B303" s="37">
        <v>42817</v>
      </c>
      <c r="C303" s="14">
        <v>836447</v>
      </c>
      <c r="D303" s="14">
        <v>25111096260</v>
      </c>
      <c r="E303" s="14">
        <v>30100</v>
      </c>
      <c r="F303" s="14">
        <v>30300</v>
      </c>
      <c r="G303" s="14">
        <v>30021.14</v>
      </c>
      <c r="H303" s="14">
        <v>29720</v>
      </c>
      <c r="I303" s="14">
        <v>0.33</v>
      </c>
      <c r="J303" s="14">
        <v>100</v>
      </c>
      <c r="K303">
        <f t="shared" si="4"/>
        <v>3.3333333333334103E-3</v>
      </c>
    </row>
    <row r="304" spans="1:11" x14ac:dyDescent="0.2">
      <c r="A304" s="13" t="s">
        <v>11</v>
      </c>
      <c r="B304" s="37">
        <v>42818</v>
      </c>
      <c r="C304" s="14">
        <v>488604</v>
      </c>
      <c r="D304" s="14">
        <v>14708262580</v>
      </c>
      <c r="E304" s="14">
        <v>30000</v>
      </c>
      <c r="F304" s="14">
        <v>30240</v>
      </c>
      <c r="G304" s="14">
        <v>30102.62</v>
      </c>
      <c r="H304" s="14">
        <v>29900</v>
      </c>
      <c r="I304" s="14">
        <v>-0.33</v>
      </c>
      <c r="J304" s="14">
        <v>-100</v>
      </c>
      <c r="K304">
        <f t="shared" si="4"/>
        <v>-3.3222591362126463E-3</v>
      </c>
    </row>
    <row r="305" spans="1:11" x14ac:dyDescent="0.2">
      <c r="A305" s="13" t="s">
        <v>11</v>
      </c>
      <c r="B305" s="37">
        <v>42821</v>
      </c>
      <c r="C305" s="14">
        <v>339338</v>
      </c>
      <c r="D305" s="14">
        <v>10132376520</v>
      </c>
      <c r="E305" s="14">
        <v>29880</v>
      </c>
      <c r="F305" s="14">
        <v>29900</v>
      </c>
      <c r="G305" s="14">
        <v>29859.25</v>
      </c>
      <c r="H305" s="14">
        <v>29800</v>
      </c>
      <c r="I305" s="14">
        <v>-0.4</v>
      </c>
      <c r="J305" s="14">
        <v>-120</v>
      </c>
      <c r="K305">
        <f t="shared" si="4"/>
        <v>-4.0000000000000036E-3</v>
      </c>
    </row>
    <row r="306" spans="1:11" x14ac:dyDescent="0.2">
      <c r="A306" s="13" t="s">
        <v>11</v>
      </c>
      <c r="B306" s="37">
        <v>42822</v>
      </c>
      <c r="C306" s="14">
        <v>83410</v>
      </c>
      <c r="D306" s="14">
        <v>2510351600</v>
      </c>
      <c r="E306" s="14">
        <v>30100</v>
      </c>
      <c r="F306" s="14">
        <v>30200</v>
      </c>
      <c r="G306" s="14">
        <v>30096.53</v>
      </c>
      <c r="H306" s="14">
        <v>29880</v>
      </c>
      <c r="I306" s="14">
        <v>0.74</v>
      </c>
      <c r="J306" s="14">
        <v>220</v>
      </c>
      <c r="K306">
        <f t="shared" si="4"/>
        <v>7.3627844712182977E-3</v>
      </c>
    </row>
    <row r="307" spans="1:11" x14ac:dyDescent="0.2">
      <c r="A307" s="13" t="s">
        <v>11</v>
      </c>
      <c r="B307" s="37">
        <v>42823</v>
      </c>
      <c r="C307" s="14">
        <v>188959</v>
      </c>
      <c r="D307" s="14">
        <v>5686901160</v>
      </c>
      <c r="E307" s="14">
        <v>30460</v>
      </c>
      <c r="F307" s="14">
        <v>30460</v>
      </c>
      <c r="G307" s="14">
        <v>30095.95</v>
      </c>
      <c r="H307" s="14">
        <v>30000</v>
      </c>
      <c r="I307" s="14">
        <v>1.2</v>
      </c>
      <c r="J307" s="14">
        <v>360</v>
      </c>
      <c r="K307">
        <f t="shared" si="4"/>
        <v>1.1960132890365349E-2</v>
      </c>
    </row>
    <row r="308" spans="1:11" x14ac:dyDescent="0.2">
      <c r="A308" s="13" t="s">
        <v>11</v>
      </c>
      <c r="B308" s="37">
        <v>42824</v>
      </c>
      <c r="C308" s="14">
        <v>44427</v>
      </c>
      <c r="D308" s="14">
        <v>1349990720</v>
      </c>
      <c r="E308" s="14">
        <v>30320</v>
      </c>
      <c r="F308" s="14">
        <v>30500</v>
      </c>
      <c r="G308" s="14">
        <v>30386.720000000001</v>
      </c>
      <c r="H308" s="14">
        <v>30220</v>
      </c>
      <c r="I308" s="14">
        <v>-0.46</v>
      </c>
      <c r="J308" s="14">
        <v>-140</v>
      </c>
      <c r="K308">
        <f t="shared" si="4"/>
        <v>-4.5961917268548813E-3</v>
      </c>
    </row>
    <row r="309" spans="1:11" x14ac:dyDescent="0.2">
      <c r="A309" s="13" t="s">
        <v>11</v>
      </c>
      <c r="B309" s="37">
        <v>42825</v>
      </c>
      <c r="C309" s="14">
        <v>181157</v>
      </c>
      <c r="D309" s="14">
        <v>5454805940</v>
      </c>
      <c r="E309" s="14">
        <v>29920</v>
      </c>
      <c r="F309" s="14">
        <v>30340</v>
      </c>
      <c r="G309" s="14">
        <v>30110.93</v>
      </c>
      <c r="H309" s="14">
        <v>29920</v>
      </c>
      <c r="I309" s="14">
        <v>-1.32</v>
      </c>
      <c r="J309" s="14">
        <v>-400</v>
      </c>
      <c r="K309">
        <f t="shared" si="4"/>
        <v>-1.319261213720313E-2</v>
      </c>
    </row>
    <row r="310" spans="1:11" x14ac:dyDescent="0.2">
      <c r="A310" s="13" t="s">
        <v>11</v>
      </c>
      <c r="B310" s="37">
        <v>42828</v>
      </c>
      <c r="C310" s="14">
        <v>21197</v>
      </c>
      <c r="D310" s="14">
        <v>635906960</v>
      </c>
      <c r="E310" s="14">
        <v>30080</v>
      </c>
      <c r="F310" s="14">
        <v>30080</v>
      </c>
      <c r="G310" s="14">
        <v>29999.86</v>
      </c>
      <c r="H310" s="14">
        <v>29940</v>
      </c>
      <c r="I310" s="14">
        <v>0.53</v>
      </c>
      <c r="J310" s="14">
        <v>160</v>
      </c>
      <c r="K310">
        <f t="shared" si="4"/>
        <v>5.3475935828877219E-3</v>
      </c>
    </row>
    <row r="311" spans="1:11" x14ac:dyDescent="0.2">
      <c r="A311" s="13" t="s">
        <v>11</v>
      </c>
      <c r="B311" s="37">
        <v>42829</v>
      </c>
      <c r="C311" s="14">
        <v>119411</v>
      </c>
      <c r="D311" s="14">
        <v>3614414920</v>
      </c>
      <c r="E311" s="14">
        <v>30380</v>
      </c>
      <c r="F311" s="14">
        <v>30440</v>
      </c>
      <c r="G311" s="14">
        <v>30268.69</v>
      </c>
      <c r="H311" s="14">
        <v>29940</v>
      </c>
      <c r="I311" s="14">
        <v>1</v>
      </c>
      <c r="J311" s="14">
        <v>300</v>
      </c>
      <c r="K311">
        <f t="shared" si="4"/>
        <v>9.9734042553192293E-3</v>
      </c>
    </row>
    <row r="312" spans="1:11" x14ac:dyDescent="0.2">
      <c r="A312" s="13" t="s">
        <v>11</v>
      </c>
      <c r="B312" s="37">
        <v>42830</v>
      </c>
      <c r="C312" s="14">
        <v>52506</v>
      </c>
      <c r="D312" s="14">
        <v>1595249080</v>
      </c>
      <c r="E312" s="14">
        <v>30360</v>
      </c>
      <c r="F312" s="14">
        <v>30440</v>
      </c>
      <c r="G312" s="14">
        <v>30382.22</v>
      </c>
      <c r="H312" s="14">
        <v>30260</v>
      </c>
      <c r="I312" s="14">
        <v>-7.0000000000000007E-2</v>
      </c>
      <c r="J312" s="14">
        <v>-20</v>
      </c>
      <c r="K312">
        <f t="shared" si="4"/>
        <v>-6.5832784726793658E-4</v>
      </c>
    </row>
    <row r="313" spans="1:11" x14ac:dyDescent="0.2">
      <c r="A313" s="13" t="s">
        <v>11</v>
      </c>
      <c r="B313" s="37">
        <v>42831</v>
      </c>
      <c r="C313" s="14">
        <v>235108</v>
      </c>
      <c r="D313" s="14">
        <v>7110135440</v>
      </c>
      <c r="E313" s="14">
        <v>30260</v>
      </c>
      <c r="F313" s="14">
        <v>30340</v>
      </c>
      <c r="G313" s="14">
        <v>30242</v>
      </c>
      <c r="H313" s="14">
        <v>30220</v>
      </c>
      <c r="I313" s="14">
        <v>-0.33</v>
      </c>
      <c r="J313" s="14">
        <v>-100</v>
      </c>
      <c r="K313">
        <f t="shared" si="4"/>
        <v>-3.2938076416337836E-3</v>
      </c>
    </row>
    <row r="314" spans="1:11" x14ac:dyDescent="0.2">
      <c r="A314" s="13" t="s">
        <v>11</v>
      </c>
      <c r="B314" s="37">
        <v>42832</v>
      </c>
      <c r="C314" s="14">
        <v>170479</v>
      </c>
      <c r="D314" s="14">
        <v>5151237680</v>
      </c>
      <c r="E314" s="14">
        <v>30280</v>
      </c>
      <c r="F314" s="14">
        <v>30280</v>
      </c>
      <c r="G314" s="14">
        <v>30216.26</v>
      </c>
      <c r="H314" s="14">
        <v>30100</v>
      </c>
      <c r="I314" s="14">
        <v>7.0000000000000007E-2</v>
      </c>
      <c r="J314" s="14">
        <v>20</v>
      </c>
      <c r="K314">
        <f t="shared" si="4"/>
        <v>6.6093853271653735E-4</v>
      </c>
    </row>
    <row r="315" spans="1:11" x14ac:dyDescent="0.2">
      <c r="A315" s="13" t="s">
        <v>11</v>
      </c>
      <c r="B315" s="37">
        <v>42835</v>
      </c>
      <c r="C315" s="14">
        <v>31698</v>
      </c>
      <c r="D315" s="14">
        <v>960214280</v>
      </c>
      <c r="E315" s="14">
        <v>30300</v>
      </c>
      <c r="F315" s="14">
        <v>30340</v>
      </c>
      <c r="G315" s="14">
        <v>30292.58</v>
      </c>
      <c r="H315" s="14">
        <v>30080</v>
      </c>
      <c r="I315" s="14">
        <v>7.0000000000000007E-2</v>
      </c>
      <c r="J315" s="14">
        <v>20</v>
      </c>
      <c r="K315">
        <f t="shared" si="4"/>
        <v>6.6050198150602313E-4</v>
      </c>
    </row>
    <row r="316" spans="1:11" x14ac:dyDescent="0.2">
      <c r="A316" s="13" t="s">
        <v>11</v>
      </c>
      <c r="B316" s="37">
        <v>42836</v>
      </c>
      <c r="C316" s="14">
        <v>26557</v>
      </c>
      <c r="D316" s="14">
        <v>804883420</v>
      </c>
      <c r="E316" s="14">
        <v>30360</v>
      </c>
      <c r="F316" s="14">
        <v>30360</v>
      </c>
      <c r="G316" s="14">
        <v>30307.77</v>
      </c>
      <c r="H316" s="14">
        <v>30220</v>
      </c>
      <c r="I316" s="14">
        <v>0.2</v>
      </c>
      <c r="J316" s="14">
        <v>60</v>
      </c>
      <c r="K316">
        <f t="shared" si="4"/>
        <v>1.980198019801982E-3</v>
      </c>
    </row>
    <row r="317" spans="1:11" x14ac:dyDescent="0.2">
      <c r="A317" s="13" t="s">
        <v>11</v>
      </c>
      <c r="B317" s="37">
        <v>42837</v>
      </c>
      <c r="C317" s="14">
        <v>132870</v>
      </c>
      <c r="D317" s="14">
        <v>4041893220</v>
      </c>
      <c r="E317" s="14">
        <v>30440</v>
      </c>
      <c r="F317" s="14">
        <v>30440</v>
      </c>
      <c r="G317" s="14">
        <v>30419.91</v>
      </c>
      <c r="H317" s="14">
        <v>30080</v>
      </c>
      <c r="I317" s="14">
        <v>0.26</v>
      </c>
      <c r="J317" s="14">
        <v>80</v>
      </c>
      <c r="K317">
        <f t="shared" si="4"/>
        <v>2.6350461133068936E-3</v>
      </c>
    </row>
    <row r="318" spans="1:11" x14ac:dyDescent="0.2">
      <c r="A318" s="13" t="s">
        <v>11</v>
      </c>
      <c r="B318" s="37">
        <v>42842</v>
      </c>
      <c r="C318" s="14">
        <v>43620</v>
      </c>
      <c r="D318" s="14">
        <v>1314454280</v>
      </c>
      <c r="E318" s="14">
        <v>30060</v>
      </c>
      <c r="F318" s="14">
        <v>30200</v>
      </c>
      <c r="G318" s="14">
        <v>30134.21</v>
      </c>
      <c r="H318" s="14">
        <v>30060</v>
      </c>
      <c r="I318" s="14">
        <v>-1.25</v>
      </c>
      <c r="J318" s="14">
        <v>-380</v>
      </c>
      <c r="K318">
        <f t="shared" si="4"/>
        <v>-1.2483574244415263E-2</v>
      </c>
    </row>
    <row r="319" spans="1:11" x14ac:dyDescent="0.2">
      <c r="A319" s="13" t="s">
        <v>11</v>
      </c>
      <c r="B319" s="37">
        <v>42843</v>
      </c>
      <c r="C319" s="14">
        <v>93852</v>
      </c>
      <c r="D319" s="14">
        <v>2830174140</v>
      </c>
      <c r="E319" s="14">
        <v>30200</v>
      </c>
      <c r="F319" s="14">
        <v>30200</v>
      </c>
      <c r="G319" s="14">
        <v>30155.71</v>
      </c>
      <c r="H319" s="14">
        <v>30040</v>
      </c>
      <c r="I319" s="14">
        <v>0.47</v>
      </c>
      <c r="J319" s="14">
        <v>140</v>
      </c>
      <c r="K319">
        <f t="shared" si="4"/>
        <v>4.6573519627410853E-3</v>
      </c>
    </row>
    <row r="320" spans="1:11" x14ac:dyDescent="0.2">
      <c r="A320" s="13" t="s">
        <v>11</v>
      </c>
      <c r="B320" s="37">
        <v>42844</v>
      </c>
      <c r="C320" s="14">
        <v>474352</v>
      </c>
      <c r="D320" s="14">
        <v>14275831440</v>
      </c>
      <c r="E320" s="14">
        <v>30080</v>
      </c>
      <c r="F320" s="14">
        <v>30300</v>
      </c>
      <c r="G320" s="14">
        <v>30095.439999999999</v>
      </c>
      <c r="H320" s="14">
        <v>30040</v>
      </c>
      <c r="I320" s="14">
        <v>-0.4</v>
      </c>
      <c r="J320" s="14">
        <v>-120</v>
      </c>
      <c r="K320">
        <f t="shared" si="4"/>
        <v>-3.9735099337748769E-3</v>
      </c>
    </row>
    <row r="321" spans="1:11" x14ac:dyDescent="0.2">
      <c r="A321" s="13" t="s">
        <v>11</v>
      </c>
      <c r="B321" s="37">
        <v>42845</v>
      </c>
      <c r="C321" s="14">
        <v>126367</v>
      </c>
      <c r="D321" s="14">
        <v>3796749460</v>
      </c>
      <c r="E321" s="14">
        <v>30000</v>
      </c>
      <c r="F321" s="14">
        <v>30180</v>
      </c>
      <c r="G321" s="14">
        <v>30045.42</v>
      </c>
      <c r="H321" s="14">
        <v>30000</v>
      </c>
      <c r="I321" s="14">
        <v>-0.27</v>
      </c>
      <c r="J321" s="14">
        <v>-80</v>
      </c>
      <c r="K321">
        <f t="shared" si="4"/>
        <v>-2.6595744680850686E-3</v>
      </c>
    </row>
    <row r="322" spans="1:11" x14ac:dyDescent="0.2">
      <c r="A322" s="13" t="s">
        <v>11</v>
      </c>
      <c r="B322" s="37">
        <v>42846</v>
      </c>
      <c r="C322" s="14">
        <v>224407</v>
      </c>
      <c r="D322" s="14">
        <v>6748548540</v>
      </c>
      <c r="E322" s="14">
        <v>29920</v>
      </c>
      <c r="F322" s="14">
        <v>30380</v>
      </c>
      <c r="G322" s="14">
        <v>30072.81</v>
      </c>
      <c r="H322" s="14">
        <v>29920</v>
      </c>
      <c r="I322" s="14">
        <v>-0.27</v>
      </c>
      <c r="J322" s="14">
        <v>-80</v>
      </c>
      <c r="K322">
        <f t="shared" si="4"/>
        <v>-2.666666666666706E-3</v>
      </c>
    </row>
    <row r="323" spans="1:11" x14ac:dyDescent="0.2">
      <c r="A323" s="13" t="s">
        <v>11</v>
      </c>
      <c r="B323" s="37">
        <v>42849</v>
      </c>
      <c r="C323" s="14">
        <v>230043</v>
      </c>
      <c r="D323" s="14">
        <v>6904203800</v>
      </c>
      <c r="E323" s="14">
        <v>30100</v>
      </c>
      <c r="F323" s="14">
        <v>30140</v>
      </c>
      <c r="G323" s="14">
        <v>30012.67</v>
      </c>
      <c r="H323" s="14">
        <v>29980</v>
      </c>
      <c r="I323" s="14">
        <v>0.6</v>
      </c>
      <c r="J323" s="14">
        <v>180</v>
      </c>
      <c r="K323">
        <f t="shared" si="4"/>
        <v>6.0160427807487427E-3</v>
      </c>
    </row>
    <row r="324" spans="1:11" x14ac:dyDescent="0.2">
      <c r="A324" s="13" t="s">
        <v>11</v>
      </c>
      <c r="B324" s="37">
        <v>42850</v>
      </c>
      <c r="C324" s="14">
        <v>236240</v>
      </c>
      <c r="D324" s="14">
        <v>7152544400</v>
      </c>
      <c r="E324" s="14">
        <v>30400</v>
      </c>
      <c r="F324" s="14">
        <v>30440</v>
      </c>
      <c r="G324" s="14">
        <v>30276.6</v>
      </c>
      <c r="H324" s="14">
        <v>30140</v>
      </c>
      <c r="I324" s="14">
        <v>1</v>
      </c>
      <c r="J324" s="14">
        <v>300</v>
      </c>
      <c r="K324">
        <f t="shared" ref="K324:K387" si="5">+E324/E323-1</f>
        <v>9.966777408637828E-3</v>
      </c>
    </row>
    <row r="325" spans="1:11" x14ac:dyDescent="0.2">
      <c r="A325" s="13" t="s">
        <v>11</v>
      </c>
      <c r="B325" s="37">
        <v>42851</v>
      </c>
      <c r="C325" s="14">
        <v>99329</v>
      </c>
      <c r="D325" s="14">
        <v>3043659720</v>
      </c>
      <c r="E325" s="14">
        <v>30900</v>
      </c>
      <c r="F325" s="14">
        <v>30900</v>
      </c>
      <c r="G325" s="14">
        <v>30642.21</v>
      </c>
      <c r="H325" s="14">
        <v>30140</v>
      </c>
      <c r="I325" s="14">
        <v>1.64</v>
      </c>
      <c r="J325" s="14">
        <v>500</v>
      </c>
      <c r="K325">
        <f t="shared" si="5"/>
        <v>1.6447368421052655E-2</v>
      </c>
    </row>
    <row r="326" spans="1:11" x14ac:dyDescent="0.2">
      <c r="A326" s="13" t="s">
        <v>11</v>
      </c>
      <c r="B326" s="37">
        <v>42852</v>
      </c>
      <c r="C326" s="14">
        <v>226920</v>
      </c>
      <c r="D326" s="14">
        <v>7041333040</v>
      </c>
      <c r="E326" s="14">
        <v>30900</v>
      </c>
      <c r="F326" s="14">
        <v>31280</v>
      </c>
      <c r="G326" s="14">
        <v>31030.02</v>
      </c>
      <c r="H326" s="14">
        <v>30500</v>
      </c>
      <c r="I326" s="14">
        <v>0</v>
      </c>
      <c r="J326" s="14">
        <v>0</v>
      </c>
      <c r="K326">
        <f t="shared" si="5"/>
        <v>0</v>
      </c>
    </row>
    <row r="327" spans="1:11" x14ac:dyDescent="0.2">
      <c r="A327" s="13" t="s">
        <v>11</v>
      </c>
      <c r="B327" s="37">
        <v>42853</v>
      </c>
      <c r="C327" s="14">
        <v>367371</v>
      </c>
      <c r="D327" s="14">
        <v>11430678260</v>
      </c>
      <c r="E327" s="14">
        <v>31000</v>
      </c>
      <c r="F327" s="14">
        <v>31280</v>
      </c>
      <c r="G327" s="14">
        <v>31114.81</v>
      </c>
      <c r="H327" s="14">
        <v>30900</v>
      </c>
      <c r="I327" s="14">
        <v>0.32</v>
      </c>
      <c r="J327" s="14">
        <v>100</v>
      </c>
      <c r="K327">
        <f t="shared" si="5"/>
        <v>3.2362459546926292E-3</v>
      </c>
    </row>
    <row r="328" spans="1:11" x14ac:dyDescent="0.2">
      <c r="A328" s="13" t="s">
        <v>11</v>
      </c>
      <c r="B328" s="37">
        <v>42857</v>
      </c>
      <c r="C328" s="14">
        <v>65650</v>
      </c>
      <c r="D328" s="14">
        <v>2019297900</v>
      </c>
      <c r="E328" s="14">
        <v>30680</v>
      </c>
      <c r="F328" s="14">
        <v>31220</v>
      </c>
      <c r="G328" s="14">
        <v>30758.54</v>
      </c>
      <c r="H328" s="14">
        <v>30280</v>
      </c>
      <c r="I328" s="14">
        <v>-1.03</v>
      </c>
      <c r="J328" s="14">
        <v>-320</v>
      </c>
      <c r="K328">
        <f t="shared" si="5"/>
        <v>-1.0322580645161339E-2</v>
      </c>
    </row>
    <row r="329" spans="1:11" x14ac:dyDescent="0.2">
      <c r="A329" s="13" t="s">
        <v>11</v>
      </c>
      <c r="B329" s="37">
        <v>42858</v>
      </c>
      <c r="C329" s="14">
        <v>50168</v>
      </c>
      <c r="D329" s="14">
        <v>1535451320</v>
      </c>
      <c r="E329" s="14">
        <v>30520</v>
      </c>
      <c r="F329" s="14">
        <v>30720</v>
      </c>
      <c r="G329" s="14">
        <v>30606.19</v>
      </c>
      <c r="H329" s="14">
        <v>30480</v>
      </c>
      <c r="I329" s="14">
        <v>-0.52</v>
      </c>
      <c r="J329" s="14">
        <v>-160</v>
      </c>
      <c r="K329">
        <f t="shared" si="5"/>
        <v>-5.2151238591916504E-3</v>
      </c>
    </row>
    <row r="330" spans="1:11" x14ac:dyDescent="0.2">
      <c r="A330" s="13" t="s">
        <v>11</v>
      </c>
      <c r="B330" s="37">
        <v>42859</v>
      </c>
      <c r="C330" s="14">
        <v>28656</v>
      </c>
      <c r="D330" s="14">
        <v>882999160</v>
      </c>
      <c r="E330" s="14">
        <v>30980</v>
      </c>
      <c r="F330" s="14">
        <v>30980</v>
      </c>
      <c r="G330" s="14">
        <v>30813.759999999998</v>
      </c>
      <c r="H330" s="14">
        <v>30480</v>
      </c>
      <c r="I330" s="14">
        <v>1.51</v>
      </c>
      <c r="J330" s="14">
        <v>460</v>
      </c>
      <c r="K330">
        <f t="shared" si="5"/>
        <v>1.5072083879423381E-2</v>
      </c>
    </row>
    <row r="331" spans="1:11" x14ac:dyDescent="0.2">
      <c r="A331" s="13" t="s">
        <v>11</v>
      </c>
      <c r="B331" s="37">
        <v>42860</v>
      </c>
      <c r="C331" s="14">
        <v>37130</v>
      </c>
      <c r="D331" s="14">
        <v>1145390080</v>
      </c>
      <c r="E331" s="14">
        <v>30920</v>
      </c>
      <c r="F331" s="14">
        <v>30980</v>
      </c>
      <c r="G331" s="14">
        <v>30848.1</v>
      </c>
      <c r="H331" s="14">
        <v>30620</v>
      </c>
      <c r="I331" s="14">
        <v>-0.19</v>
      </c>
      <c r="J331" s="14">
        <v>-60</v>
      </c>
      <c r="K331">
        <f t="shared" si="5"/>
        <v>-1.9367333763719019E-3</v>
      </c>
    </row>
    <row r="332" spans="1:11" x14ac:dyDescent="0.2">
      <c r="A332" s="13" t="s">
        <v>11</v>
      </c>
      <c r="B332" s="37">
        <v>42863</v>
      </c>
      <c r="C332" s="14">
        <v>114841</v>
      </c>
      <c r="D332" s="14">
        <v>3591758700</v>
      </c>
      <c r="E332" s="14">
        <v>31400</v>
      </c>
      <c r="F332" s="14">
        <v>31400</v>
      </c>
      <c r="G332" s="14">
        <v>31275.93</v>
      </c>
      <c r="H332" s="14">
        <v>30860</v>
      </c>
      <c r="I332" s="14">
        <v>1.55</v>
      </c>
      <c r="J332" s="14">
        <v>480</v>
      </c>
      <c r="K332">
        <f t="shared" si="5"/>
        <v>1.5523932729624823E-2</v>
      </c>
    </row>
    <row r="333" spans="1:11" x14ac:dyDescent="0.2">
      <c r="A333" s="13" t="s">
        <v>11</v>
      </c>
      <c r="B333" s="37">
        <v>42864</v>
      </c>
      <c r="C333" s="14">
        <v>270613</v>
      </c>
      <c r="D333" s="14">
        <v>8521149460</v>
      </c>
      <c r="E333" s="14">
        <v>31500</v>
      </c>
      <c r="F333" s="14">
        <v>31520</v>
      </c>
      <c r="G333" s="14">
        <v>31488.32</v>
      </c>
      <c r="H333" s="14">
        <v>31020</v>
      </c>
      <c r="I333" s="14">
        <v>0.32</v>
      </c>
      <c r="J333" s="14">
        <v>100</v>
      </c>
      <c r="K333">
        <f t="shared" si="5"/>
        <v>3.1847133757962887E-3</v>
      </c>
    </row>
    <row r="334" spans="1:11" x14ac:dyDescent="0.2">
      <c r="A334" s="13" t="s">
        <v>11</v>
      </c>
      <c r="B334" s="37">
        <v>42865</v>
      </c>
      <c r="C334" s="14">
        <v>63429</v>
      </c>
      <c r="D334" s="14">
        <v>1999797100</v>
      </c>
      <c r="E334" s="14">
        <v>31760</v>
      </c>
      <c r="F334" s="14">
        <v>31760</v>
      </c>
      <c r="G334" s="14">
        <v>31528.12</v>
      </c>
      <c r="H334" s="14">
        <v>31200</v>
      </c>
      <c r="I334" s="14">
        <v>0.83</v>
      </c>
      <c r="J334" s="14">
        <v>260</v>
      </c>
      <c r="K334">
        <f t="shared" si="5"/>
        <v>8.2539682539681802E-3</v>
      </c>
    </row>
    <row r="335" spans="1:11" x14ac:dyDescent="0.2">
      <c r="A335" s="13" t="s">
        <v>11</v>
      </c>
      <c r="B335" s="37">
        <v>42866</v>
      </c>
      <c r="C335" s="14">
        <v>55170</v>
      </c>
      <c r="D335" s="14">
        <v>1754545520</v>
      </c>
      <c r="E335" s="14">
        <v>31840</v>
      </c>
      <c r="F335" s="14">
        <v>31960</v>
      </c>
      <c r="G335" s="14">
        <v>31802.53</v>
      </c>
      <c r="H335" s="14">
        <v>31440</v>
      </c>
      <c r="I335" s="14">
        <v>0.25</v>
      </c>
      <c r="J335" s="14">
        <v>80</v>
      </c>
      <c r="K335">
        <f t="shared" si="5"/>
        <v>2.5188916876575096E-3</v>
      </c>
    </row>
    <row r="336" spans="1:11" x14ac:dyDescent="0.2">
      <c r="A336" s="13" t="s">
        <v>11</v>
      </c>
      <c r="B336" s="37">
        <v>42867</v>
      </c>
      <c r="C336" s="14">
        <v>117399</v>
      </c>
      <c r="D336" s="14">
        <v>3819551940</v>
      </c>
      <c r="E336" s="14">
        <v>33080</v>
      </c>
      <c r="F336" s="14">
        <v>33080</v>
      </c>
      <c r="G336" s="14">
        <v>32534.79</v>
      </c>
      <c r="H336" s="14">
        <v>31840</v>
      </c>
      <c r="I336" s="14">
        <v>3.89</v>
      </c>
      <c r="J336" s="14">
        <v>1240</v>
      </c>
      <c r="K336">
        <f t="shared" si="5"/>
        <v>3.8944723618090427E-2</v>
      </c>
    </row>
    <row r="337" spans="1:11" x14ac:dyDescent="0.2">
      <c r="A337" s="13" t="s">
        <v>11</v>
      </c>
      <c r="B337" s="37">
        <v>42870</v>
      </c>
      <c r="C337" s="14">
        <v>433678</v>
      </c>
      <c r="D337" s="14">
        <v>14499038560</v>
      </c>
      <c r="E337" s="14">
        <v>33500</v>
      </c>
      <c r="F337" s="14">
        <v>33600</v>
      </c>
      <c r="G337" s="14">
        <v>33432.730000000003</v>
      </c>
      <c r="H337" s="14">
        <v>32600</v>
      </c>
      <c r="I337" s="14">
        <v>1.27</v>
      </c>
      <c r="J337" s="14">
        <v>420</v>
      </c>
      <c r="K337">
        <f t="shared" si="5"/>
        <v>1.2696493349455773E-2</v>
      </c>
    </row>
    <row r="338" spans="1:11" x14ac:dyDescent="0.2">
      <c r="A338" s="13" t="s">
        <v>11</v>
      </c>
      <c r="B338" s="37">
        <v>42871</v>
      </c>
      <c r="C338" s="14">
        <v>133142</v>
      </c>
      <c r="D338" s="14">
        <v>4398547960</v>
      </c>
      <c r="E338" s="14">
        <v>33580</v>
      </c>
      <c r="F338" s="14">
        <v>33580</v>
      </c>
      <c r="G338" s="14">
        <v>33036.519999999997</v>
      </c>
      <c r="H338" s="14">
        <v>32720</v>
      </c>
      <c r="I338" s="14">
        <v>0.24</v>
      </c>
      <c r="J338" s="14">
        <v>80</v>
      </c>
      <c r="K338">
        <f t="shared" si="5"/>
        <v>2.3880597014924732E-3</v>
      </c>
    </row>
    <row r="339" spans="1:11" x14ac:dyDescent="0.2">
      <c r="A339" s="13" t="s">
        <v>11</v>
      </c>
      <c r="B339" s="37">
        <v>42872</v>
      </c>
      <c r="C339" s="14">
        <v>110158</v>
      </c>
      <c r="D339" s="14">
        <v>3624483220</v>
      </c>
      <c r="E339" s="14">
        <v>32560</v>
      </c>
      <c r="F339" s="14">
        <v>33480</v>
      </c>
      <c r="G339" s="14">
        <v>32902.589999999997</v>
      </c>
      <c r="H339" s="14">
        <v>32560</v>
      </c>
      <c r="I339" s="14">
        <v>-3.04</v>
      </c>
      <c r="J339" s="14">
        <v>-1020</v>
      </c>
      <c r="K339">
        <f t="shared" si="5"/>
        <v>-3.0375223347230529E-2</v>
      </c>
    </row>
    <row r="340" spans="1:11" x14ac:dyDescent="0.2">
      <c r="A340" s="13" t="s">
        <v>11</v>
      </c>
      <c r="B340" s="37">
        <v>42873</v>
      </c>
      <c r="C340" s="14">
        <v>102858</v>
      </c>
      <c r="D340" s="14">
        <v>3343887960</v>
      </c>
      <c r="E340" s="14">
        <v>32260</v>
      </c>
      <c r="F340" s="14">
        <v>32880</v>
      </c>
      <c r="G340" s="14">
        <v>32509.75</v>
      </c>
      <c r="H340" s="14">
        <v>32220</v>
      </c>
      <c r="I340" s="14">
        <v>-0.92</v>
      </c>
      <c r="J340" s="14">
        <v>-300</v>
      </c>
      <c r="K340">
        <f t="shared" si="5"/>
        <v>-9.2137592137592206E-3</v>
      </c>
    </row>
    <row r="341" spans="1:11" x14ac:dyDescent="0.2">
      <c r="A341" s="13" t="s">
        <v>11</v>
      </c>
      <c r="B341" s="37">
        <v>42874</v>
      </c>
      <c r="C341" s="14">
        <v>346610</v>
      </c>
      <c r="D341" s="14">
        <v>11285560220</v>
      </c>
      <c r="E341" s="14">
        <v>32560</v>
      </c>
      <c r="F341" s="14">
        <v>32860</v>
      </c>
      <c r="G341" s="14">
        <v>32559.82</v>
      </c>
      <c r="H341" s="14">
        <v>32060</v>
      </c>
      <c r="I341" s="14">
        <v>0.93</v>
      </c>
      <c r="J341" s="14">
        <v>300</v>
      </c>
      <c r="K341">
        <f t="shared" si="5"/>
        <v>9.2994420334779893E-3</v>
      </c>
    </row>
    <row r="342" spans="1:11" x14ac:dyDescent="0.2">
      <c r="A342" s="13" t="s">
        <v>11</v>
      </c>
      <c r="B342" s="37">
        <v>42877</v>
      </c>
      <c r="C342" s="14">
        <v>93813</v>
      </c>
      <c r="D342" s="14">
        <v>3061011680</v>
      </c>
      <c r="E342" s="14">
        <v>32760</v>
      </c>
      <c r="F342" s="14">
        <v>32800</v>
      </c>
      <c r="G342" s="14">
        <v>32628.86</v>
      </c>
      <c r="H342" s="14">
        <v>32460</v>
      </c>
      <c r="I342" s="14">
        <v>0.61</v>
      </c>
      <c r="J342" s="14">
        <v>200</v>
      </c>
      <c r="K342">
        <f t="shared" si="5"/>
        <v>6.1425061425062211E-3</v>
      </c>
    </row>
    <row r="343" spans="1:11" x14ac:dyDescent="0.2">
      <c r="A343" s="13" t="s">
        <v>11</v>
      </c>
      <c r="B343" s="37">
        <v>42878</v>
      </c>
      <c r="C343" s="14">
        <v>71427</v>
      </c>
      <c r="D343" s="14">
        <v>2340250840</v>
      </c>
      <c r="E343" s="14">
        <v>32840</v>
      </c>
      <c r="F343" s="14">
        <v>32840</v>
      </c>
      <c r="G343" s="14">
        <v>32764.23</v>
      </c>
      <c r="H343" s="14">
        <v>32420</v>
      </c>
      <c r="I343" s="14">
        <v>0.24</v>
      </c>
      <c r="J343" s="14">
        <v>80</v>
      </c>
      <c r="K343">
        <f t="shared" si="5"/>
        <v>2.4420024420024333E-3</v>
      </c>
    </row>
    <row r="344" spans="1:11" x14ac:dyDescent="0.2">
      <c r="A344" s="13" t="s">
        <v>11</v>
      </c>
      <c r="B344" s="37">
        <v>42879</v>
      </c>
      <c r="C344" s="14">
        <v>44271</v>
      </c>
      <c r="D344" s="14">
        <v>1449643700</v>
      </c>
      <c r="E344" s="14">
        <v>32780</v>
      </c>
      <c r="F344" s="14">
        <v>32900</v>
      </c>
      <c r="G344" s="14">
        <v>32744.77</v>
      </c>
      <c r="H344" s="14">
        <v>32520</v>
      </c>
      <c r="I344" s="14">
        <v>-0.18</v>
      </c>
      <c r="J344" s="14">
        <v>-60</v>
      </c>
      <c r="K344">
        <f t="shared" si="5"/>
        <v>-1.8270401948843329E-3</v>
      </c>
    </row>
    <row r="345" spans="1:11" x14ac:dyDescent="0.2">
      <c r="A345" s="13" t="s">
        <v>11</v>
      </c>
      <c r="B345" s="37">
        <v>42880</v>
      </c>
      <c r="C345" s="14">
        <v>162329</v>
      </c>
      <c r="D345" s="14">
        <v>5300767160</v>
      </c>
      <c r="E345" s="14">
        <v>32940</v>
      </c>
      <c r="F345" s="14">
        <v>32940</v>
      </c>
      <c r="G345" s="14">
        <v>32654.47</v>
      </c>
      <c r="H345" s="14">
        <v>32600</v>
      </c>
      <c r="I345" s="14">
        <v>0.49</v>
      </c>
      <c r="J345" s="14">
        <v>160</v>
      </c>
      <c r="K345">
        <f t="shared" si="5"/>
        <v>4.8810250152531154E-3</v>
      </c>
    </row>
    <row r="346" spans="1:11" x14ac:dyDescent="0.2">
      <c r="A346" s="13" t="s">
        <v>11</v>
      </c>
      <c r="B346" s="37">
        <v>42881</v>
      </c>
      <c r="C346" s="14">
        <v>64429</v>
      </c>
      <c r="D346" s="14">
        <v>2110155960</v>
      </c>
      <c r="E346" s="14">
        <v>32920</v>
      </c>
      <c r="F346" s="14">
        <v>32920</v>
      </c>
      <c r="G346" s="14">
        <v>32751.65</v>
      </c>
      <c r="H346" s="14">
        <v>32540</v>
      </c>
      <c r="I346" s="14">
        <v>-0.06</v>
      </c>
      <c r="J346" s="14">
        <v>-20</v>
      </c>
      <c r="K346">
        <f t="shared" si="5"/>
        <v>-6.0716454159082112E-4</v>
      </c>
    </row>
    <row r="347" spans="1:11" x14ac:dyDescent="0.2">
      <c r="A347" s="13" t="s">
        <v>11</v>
      </c>
      <c r="B347" s="37">
        <v>42885</v>
      </c>
      <c r="C347" s="14">
        <v>41840</v>
      </c>
      <c r="D347" s="14">
        <v>1377092300</v>
      </c>
      <c r="E347" s="14">
        <v>33000</v>
      </c>
      <c r="F347" s="14">
        <v>33000</v>
      </c>
      <c r="G347" s="14">
        <v>32913.300000000003</v>
      </c>
      <c r="H347" s="14">
        <v>32580</v>
      </c>
      <c r="I347" s="14">
        <v>0.24</v>
      </c>
      <c r="J347" s="14">
        <v>80</v>
      </c>
      <c r="K347">
        <f t="shared" si="5"/>
        <v>2.430133657351119E-3</v>
      </c>
    </row>
    <row r="348" spans="1:11" x14ac:dyDescent="0.2">
      <c r="A348" s="13" t="s">
        <v>11</v>
      </c>
      <c r="B348" s="37">
        <v>42886</v>
      </c>
      <c r="C348" s="14">
        <v>109667</v>
      </c>
      <c r="D348" s="14">
        <v>3591792560</v>
      </c>
      <c r="E348" s="14">
        <v>33020</v>
      </c>
      <c r="F348" s="14">
        <v>33020</v>
      </c>
      <c r="G348" s="14">
        <v>32751.81</v>
      </c>
      <c r="H348" s="14">
        <v>32000</v>
      </c>
      <c r="I348" s="14">
        <v>0.06</v>
      </c>
      <c r="J348" s="14">
        <v>20</v>
      </c>
      <c r="K348">
        <f t="shared" si="5"/>
        <v>6.0606060606049894E-4</v>
      </c>
    </row>
    <row r="349" spans="1:11" x14ac:dyDescent="0.2">
      <c r="A349" s="13" t="s">
        <v>11</v>
      </c>
      <c r="B349" s="37">
        <v>42887</v>
      </c>
      <c r="C349" s="14">
        <v>69526</v>
      </c>
      <c r="D349" s="14">
        <v>2296724220</v>
      </c>
      <c r="E349" s="14">
        <v>32620</v>
      </c>
      <c r="F349" s="14">
        <v>33460</v>
      </c>
      <c r="G349" s="14">
        <v>33034.03</v>
      </c>
      <c r="H349" s="14">
        <v>32460</v>
      </c>
      <c r="I349" s="14">
        <v>-1.21</v>
      </c>
      <c r="J349" s="14">
        <v>-400</v>
      </c>
      <c r="K349">
        <f t="shared" si="5"/>
        <v>-1.2113870381586955E-2</v>
      </c>
    </row>
    <row r="350" spans="1:11" x14ac:dyDescent="0.2">
      <c r="A350" s="13" t="s">
        <v>11</v>
      </c>
      <c r="B350" s="37">
        <v>42888</v>
      </c>
      <c r="C350" s="14">
        <v>84840</v>
      </c>
      <c r="D350" s="14">
        <v>2783650860</v>
      </c>
      <c r="E350" s="14">
        <v>32420</v>
      </c>
      <c r="F350" s="14">
        <v>33000</v>
      </c>
      <c r="G350" s="14">
        <v>32810.589999999997</v>
      </c>
      <c r="H350" s="14">
        <v>32360</v>
      </c>
      <c r="I350" s="14">
        <v>-0.61</v>
      </c>
      <c r="J350" s="14">
        <v>-200</v>
      </c>
      <c r="K350">
        <f t="shared" si="5"/>
        <v>-6.1312078479460741E-3</v>
      </c>
    </row>
    <row r="351" spans="1:11" x14ac:dyDescent="0.2">
      <c r="A351" s="13" t="s">
        <v>11</v>
      </c>
      <c r="B351" s="37">
        <v>42891</v>
      </c>
      <c r="C351" s="14">
        <v>37712</v>
      </c>
      <c r="D351" s="14">
        <v>1221552660</v>
      </c>
      <c r="E351" s="14">
        <v>32460</v>
      </c>
      <c r="F351" s="14">
        <v>32520</v>
      </c>
      <c r="G351" s="14">
        <v>32391.62</v>
      </c>
      <c r="H351" s="14">
        <v>32120</v>
      </c>
      <c r="I351" s="14">
        <v>0.12</v>
      </c>
      <c r="J351" s="14">
        <v>40</v>
      </c>
      <c r="K351">
        <f t="shared" si="5"/>
        <v>1.2338062924119875E-3</v>
      </c>
    </row>
    <row r="352" spans="1:11" x14ac:dyDescent="0.2">
      <c r="A352" s="13" t="s">
        <v>11</v>
      </c>
      <c r="B352" s="37">
        <v>42892</v>
      </c>
      <c r="C352" s="14">
        <v>17362</v>
      </c>
      <c r="D352" s="14">
        <v>568201100</v>
      </c>
      <c r="E352" s="14">
        <v>32880</v>
      </c>
      <c r="F352" s="14">
        <v>32880</v>
      </c>
      <c r="G352" s="14">
        <v>32726.71</v>
      </c>
      <c r="H352" s="14">
        <v>32120</v>
      </c>
      <c r="I352" s="14">
        <v>1.29</v>
      </c>
      <c r="J352" s="14">
        <v>420</v>
      </c>
      <c r="K352">
        <f t="shared" si="5"/>
        <v>1.2939001848428777E-2</v>
      </c>
    </row>
    <row r="353" spans="1:11" x14ac:dyDescent="0.2">
      <c r="A353" s="13" t="s">
        <v>11</v>
      </c>
      <c r="B353" s="37">
        <v>42893</v>
      </c>
      <c r="C353" s="14">
        <v>59956</v>
      </c>
      <c r="D353" s="14">
        <v>1954646540</v>
      </c>
      <c r="E353" s="14">
        <v>32600</v>
      </c>
      <c r="F353" s="14">
        <v>32800</v>
      </c>
      <c r="G353" s="14">
        <v>32601.35</v>
      </c>
      <c r="H353" s="14">
        <v>32500</v>
      </c>
      <c r="I353" s="14">
        <v>-0.85</v>
      </c>
      <c r="J353" s="14">
        <v>-280</v>
      </c>
      <c r="K353">
        <f t="shared" si="5"/>
        <v>-8.515815085158196E-3</v>
      </c>
    </row>
    <row r="354" spans="1:11" x14ac:dyDescent="0.2">
      <c r="A354" s="13" t="s">
        <v>11</v>
      </c>
      <c r="B354" s="37">
        <v>42894</v>
      </c>
      <c r="C354" s="14">
        <v>87233</v>
      </c>
      <c r="D354" s="14">
        <v>2838339320</v>
      </c>
      <c r="E354" s="14">
        <v>32640</v>
      </c>
      <c r="F354" s="14">
        <v>32700</v>
      </c>
      <c r="G354" s="14">
        <v>32537.45</v>
      </c>
      <c r="H354" s="14">
        <v>32280</v>
      </c>
      <c r="I354" s="14">
        <v>0.12</v>
      </c>
      <c r="J354" s="14">
        <v>40</v>
      </c>
      <c r="K354">
        <f t="shared" si="5"/>
        <v>1.2269938650306678E-3</v>
      </c>
    </row>
    <row r="355" spans="1:11" x14ac:dyDescent="0.2">
      <c r="A355" s="13" t="s">
        <v>11</v>
      </c>
      <c r="B355" s="37">
        <v>42895</v>
      </c>
      <c r="C355" s="14">
        <v>20158</v>
      </c>
      <c r="D355" s="14">
        <v>655105720</v>
      </c>
      <c r="E355" s="14">
        <v>32640</v>
      </c>
      <c r="F355" s="14">
        <v>32640</v>
      </c>
      <c r="G355" s="14">
        <v>32498.55</v>
      </c>
      <c r="H355" s="14">
        <v>32200</v>
      </c>
      <c r="I355" s="14">
        <v>0</v>
      </c>
      <c r="J355" s="14">
        <v>0</v>
      </c>
      <c r="K355">
        <f t="shared" si="5"/>
        <v>0</v>
      </c>
    </row>
    <row r="356" spans="1:11" x14ac:dyDescent="0.2">
      <c r="A356" s="13" t="s">
        <v>11</v>
      </c>
      <c r="B356" s="37">
        <v>42898</v>
      </c>
      <c r="C356" s="14">
        <v>62692</v>
      </c>
      <c r="D356" s="14">
        <v>2032097780</v>
      </c>
      <c r="E356" s="14">
        <v>32400</v>
      </c>
      <c r="F356" s="14">
        <v>32640</v>
      </c>
      <c r="G356" s="14">
        <v>32413.99</v>
      </c>
      <c r="H356" s="14">
        <v>32400</v>
      </c>
      <c r="I356" s="14">
        <v>-0.74</v>
      </c>
      <c r="J356" s="14">
        <v>-240</v>
      </c>
      <c r="K356">
        <f t="shared" si="5"/>
        <v>-7.3529411764705621E-3</v>
      </c>
    </row>
    <row r="357" spans="1:11" x14ac:dyDescent="0.2">
      <c r="A357" s="13" t="s">
        <v>11</v>
      </c>
      <c r="B357" s="37">
        <v>42899</v>
      </c>
      <c r="C357" s="14">
        <v>13741</v>
      </c>
      <c r="D357" s="14">
        <v>447260440</v>
      </c>
      <c r="E357" s="14">
        <v>32640</v>
      </c>
      <c r="F357" s="14">
        <v>32640</v>
      </c>
      <c r="G357" s="14">
        <v>32549.34</v>
      </c>
      <c r="H357" s="14">
        <v>32120</v>
      </c>
      <c r="I357" s="14">
        <v>0.74</v>
      </c>
      <c r="J357" s="14">
        <v>240</v>
      </c>
      <c r="K357">
        <f t="shared" si="5"/>
        <v>7.4074074074073071E-3</v>
      </c>
    </row>
    <row r="358" spans="1:11" x14ac:dyDescent="0.2">
      <c r="A358" s="13" t="s">
        <v>11</v>
      </c>
      <c r="B358" s="37">
        <v>42900</v>
      </c>
      <c r="C358" s="14">
        <v>102106</v>
      </c>
      <c r="D358" s="14">
        <v>3319655080</v>
      </c>
      <c r="E358" s="14">
        <v>32740</v>
      </c>
      <c r="F358" s="14">
        <v>32800</v>
      </c>
      <c r="G358" s="14">
        <v>32511.85</v>
      </c>
      <c r="H358" s="14">
        <v>32140</v>
      </c>
      <c r="I358" s="14">
        <v>0.31</v>
      </c>
      <c r="J358" s="14">
        <v>100</v>
      </c>
      <c r="K358">
        <f t="shared" si="5"/>
        <v>3.0637254901961786E-3</v>
      </c>
    </row>
    <row r="359" spans="1:11" x14ac:dyDescent="0.2">
      <c r="A359" s="13" t="s">
        <v>11</v>
      </c>
      <c r="B359" s="37">
        <v>42901</v>
      </c>
      <c r="C359" s="14">
        <v>123989</v>
      </c>
      <c r="D359" s="14">
        <v>4070219980</v>
      </c>
      <c r="E359" s="14">
        <v>33000</v>
      </c>
      <c r="F359" s="14">
        <v>33000</v>
      </c>
      <c r="G359" s="14">
        <v>32827.269999999997</v>
      </c>
      <c r="H359" s="14">
        <v>32460</v>
      </c>
      <c r="I359" s="14">
        <v>0.79</v>
      </c>
      <c r="J359" s="14">
        <v>260</v>
      </c>
      <c r="K359">
        <f t="shared" si="5"/>
        <v>7.9413561392791543E-3</v>
      </c>
    </row>
    <row r="360" spans="1:11" x14ac:dyDescent="0.2">
      <c r="A360" s="13" t="s">
        <v>11</v>
      </c>
      <c r="B360" s="37">
        <v>42902</v>
      </c>
      <c r="C360" s="14">
        <v>57482</v>
      </c>
      <c r="D360" s="14">
        <v>1901384900</v>
      </c>
      <c r="E360" s="14">
        <v>33360</v>
      </c>
      <c r="F360" s="14">
        <v>33400</v>
      </c>
      <c r="G360" s="14">
        <v>33077.919999999998</v>
      </c>
      <c r="H360" s="14">
        <v>32600</v>
      </c>
      <c r="I360" s="14">
        <v>1.0900000000000001</v>
      </c>
      <c r="J360" s="14">
        <v>360</v>
      </c>
      <c r="K360">
        <f t="shared" si="5"/>
        <v>1.0909090909090979E-2</v>
      </c>
    </row>
    <row r="361" spans="1:11" x14ac:dyDescent="0.2">
      <c r="A361" s="13" t="s">
        <v>11</v>
      </c>
      <c r="B361" s="37">
        <v>42906</v>
      </c>
      <c r="C361" s="14">
        <v>65554</v>
      </c>
      <c r="D361" s="14">
        <v>2169265160</v>
      </c>
      <c r="E361" s="14">
        <v>32900</v>
      </c>
      <c r="F361" s="14">
        <v>33360</v>
      </c>
      <c r="G361" s="14">
        <v>33091.269999999997</v>
      </c>
      <c r="H361" s="14">
        <v>32740</v>
      </c>
      <c r="I361" s="14">
        <v>-1.38</v>
      </c>
      <c r="J361" s="14">
        <v>-460</v>
      </c>
      <c r="K361">
        <f t="shared" si="5"/>
        <v>-1.3788968824940073E-2</v>
      </c>
    </row>
    <row r="362" spans="1:11" x14ac:dyDescent="0.2">
      <c r="A362" s="13" t="s">
        <v>11</v>
      </c>
      <c r="B362" s="37">
        <v>42907</v>
      </c>
      <c r="C362" s="14">
        <v>114143</v>
      </c>
      <c r="D362" s="14">
        <v>3704399720</v>
      </c>
      <c r="E362" s="14">
        <v>32440</v>
      </c>
      <c r="F362" s="14">
        <v>32680</v>
      </c>
      <c r="G362" s="14">
        <v>32454.02</v>
      </c>
      <c r="H362" s="14">
        <v>32420</v>
      </c>
      <c r="I362" s="14">
        <v>-1.4</v>
      </c>
      <c r="J362" s="14">
        <v>-460</v>
      </c>
      <c r="K362">
        <f t="shared" si="5"/>
        <v>-1.3981762917933183E-2</v>
      </c>
    </row>
    <row r="363" spans="1:11" x14ac:dyDescent="0.2">
      <c r="A363" s="13" t="s">
        <v>11</v>
      </c>
      <c r="B363" s="37">
        <v>42908</v>
      </c>
      <c r="C363" s="14">
        <v>39778</v>
      </c>
      <c r="D363" s="14">
        <v>1295165520</v>
      </c>
      <c r="E363" s="14">
        <v>32600</v>
      </c>
      <c r="F363" s="14">
        <v>32780</v>
      </c>
      <c r="G363" s="14">
        <v>32559.85</v>
      </c>
      <c r="H363" s="14">
        <v>31680</v>
      </c>
      <c r="I363" s="14">
        <v>0.49</v>
      </c>
      <c r="J363" s="14">
        <v>160</v>
      </c>
      <c r="K363">
        <f t="shared" si="5"/>
        <v>4.9321824907522238E-3</v>
      </c>
    </row>
    <row r="364" spans="1:11" x14ac:dyDescent="0.2">
      <c r="A364" s="13" t="s">
        <v>11</v>
      </c>
      <c r="B364" s="37">
        <v>42909</v>
      </c>
      <c r="C364" s="14">
        <v>13666</v>
      </c>
      <c r="D364" s="14">
        <v>445378520</v>
      </c>
      <c r="E364" s="14">
        <v>32600</v>
      </c>
      <c r="F364" s="14">
        <v>32800</v>
      </c>
      <c r="G364" s="14">
        <v>32590.26</v>
      </c>
      <c r="H364" s="14">
        <v>32220</v>
      </c>
      <c r="I364" s="14">
        <v>0</v>
      </c>
      <c r="J364" s="14">
        <v>0</v>
      </c>
      <c r="K364">
        <f t="shared" si="5"/>
        <v>0</v>
      </c>
    </row>
    <row r="365" spans="1:11" x14ac:dyDescent="0.2">
      <c r="A365" s="13" t="s">
        <v>11</v>
      </c>
      <c r="B365" s="37">
        <v>42913</v>
      </c>
      <c r="C365" s="14">
        <v>61144</v>
      </c>
      <c r="D365" s="14">
        <v>1990610940</v>
      </c>
      <c r="E365" s="14">
        <v>32340</v>
      </c>
      <c r="F365" s="14">
        <v>32660</v>
      </c>
      <c r="G365" s="14">
        <v>32556.11</v>
      </c>
      <c r="H365" s="14">
        <v>32300</v>
      </c>
      <c r="I365" s="14">
        <v>-0.8</v>
      </c>
      <c r="J365" s="14">
        <v>-260</v>
      </c>
      <c r="K365">
        <f t="shared" si="5"/>
        <v>-7.9754601226993405E-3</v>
      </c>
    </row>
    <row r="366" spans="1:11" x14ac:dyDescent="0.2">
      <c r="A366" s="13" t="s">
        <v>11</v>
      </c>
      <c r="B366" s="37">
        <v>42914</v>
      </c>
      <c r="C366" s="14">
        <v>59796</v>
      </c>
      <c r="D366" s="14">
        <v>1965911820</v>
      </c>
      <c r="E366" s="14">
        <v>32900</v>
      </c>
      <c r="F366" s="14">
        <v>33120</v>
      </c>
      <c r="G366" s="14">
        <v>32876.980000000003</v>
      </c>
      <c r="H366" s="14">
        <v>32340</v>
      </c>
      <c r="I366" s="14">
        <v>1.73</v>
      </c>
      <c r="J366" s="14">
        <v>560</v>
      </c>
      <c r="K366">
        <f t="shared" si="5"/>
        <v>1.7316017316017396E-2</v>
      </c>
    </row>
    <row r="367" spans="1:11" x14ac:dyDescent="0.2">
      <c r="A367" s="13" t="s">
        <v>11</v>
      </c>
      <c r="B367" s="37">
        <v>42915</v>
      </c>
      <c r="C367" s="14">
        <v>29449</v>
      </c>
      <c r="D367" s="14">
        <v>961732160</v>
      </c>
      <c r="E367" s="14">
        <v>32880</v>
      </c>
      <c r="F367" s="14">
        <v>32920</v>
      </c>
      <c r="G367" s="14">
        <v>32657.55</v>
      </c>
      <c r="H367" s="14">
        <v>32380</v>
      </c>
      <c r="I367" s="14">
        <v>-0.06</v>
      </c>
      <c r="J367" s="14">
        <v>-20</v>
      </c>
      <c r="K367">
        <f t="shared" si="5"/>
        <v>-6.0790273556232677E-4</v>
      </c>
    </row>
    <row r="368" spans="1:11" x14ac:dyDescent="0.2">
      <c r="A368" s="13" t="s">
        <v>11</v>
      </c>
      <c r="B368" s="37">
        <v>42916</v>
      </c>
      <c r="C368" s="14">
        <v>76674</v>
      </c>
      <c r="D368" s="14">
        <v>2552092140</v>
      </c>
      <c r="E368" s="14">
        <v>33680</v>
      </c>
      <c r="F368" s="14">
        <v>33680</v>
      </c>
      <c r="G368" s="14">
        <v>33284.97</v>
      </c>
      <c r="H368" s="14">
        <v>32480</v>
      </c>
      <c r="I368" s="14">
        <v>2.4300000000000002</v>
      </c>
      <c r="J368" s="14">
        <v>800</v>
      </c>
      <c r="K368">
        <f t="shared" si="5"/>
        <v>2.4330900243308973E-2</v>
      </c>
    </row>
    <row r="369" spans="1:11" x14ac:dyDescent="0.2">
      <c r="A369" s="15" t="s">
        <v>11</v>
      </c>
      <c r="B369" s="38">
        <v>42920</v>
      </c>
      <c r="C369" s="16">
        <v>129122</v>
      </c>
      <c r="D369" s="16">
        <v>4321863060</v>
      </c>
      <c r="E369" s="16">
        <v>33840</v>
      </c>
      <c r="F369" s="16">
        <v>33880</v>
      </c>
      <c r="G369" s="16">
        <v>33471.160000000003</v>
      </c>
      <c r="H369" s="16">
        <v>32360</v>
      </c>
      <c r="I369" s="16">
        <v>0.48</v>
      </c>
      <c r="J369" s="16">
        <v>160</v>
      </c>
      <c r="K369">
        <f t="shared" si="5"/>
        <v>4.7505938242280443E-3</v>
      </c>
    </row>
    <row r="370" spans="1:11" x14ac:dyDescent="0.2">
      <c r="A370" s="15" t="s">
        <v>11</v>
      </c>
      <c r="B370" s="38">
        <v>42921</v>
      </c>
      <c r="C370" s="16">
        <v>204543</v>
      </c>
      <c r="D370" s="16">
        <v>6851624380</v>
      </c>
      <c r="E370" s="16">
        <v>33980</v>
      </c>
      <c r="F370" s="16">
        <v>33980</v>
      </c>
      <c r="G370" s="16">
        <v>33497.230000000003</v>
      </c>
      <c r="H370" s="16">
        <v>33040</v>
      </c>
      <c r="I370" s="16">
        <v>0.41</v>
      </c>
      <c r="J370" s="16">
        <v>140</v>
      </c>
      <c r="K370">
        <f t="shared" si="5"/>
        <v>4.1371158392435881E-3</v>
      </c>
    </row>
    <row r="371" spans="1:11" x14ac:dyDescent="0.2">
      <c r="A371" s="15" t="s">
        <v>11</v>
      </c>
      <c r="B371" s="38">
        <v>42922</v>
      </c>
      <c r="C371" s="16">
        <v>84404</v>
      </c>
      <c r="D371" s="16">
        <v>2875481760</v>
      </c>
      <c r="E371" s="16">
        <v>34040</v>
      </c>
      <c r="F371" s="16">
        <v>34380</v>
      </c>
      <c r="G371" s="16">
        <v>34068.07</v>
      </c>
      <c r="H371" s="16">
        <v>33200</v>
      </c>
      <c r="I371" s="16">
        <v>0.18</v>
      </c>
      <c r="J371" s="16">
        <v>60</v>
      </c>
      <c r="K371">
        <f t="shared" si="5"/>
        <v>1.7657445556209517E-3</v>
      </c>
    </row>
    <row r="372" spans="1:11" x14ac:dyDescent="0.2">
      <c r="A372" s="15" t="s">
        <v>11</v>
      </c>
      <c r="B372" s="38">
        <v>42923</v>
      </c>
      <c r="C372" s="16">
        <v>54871</v>
      </c>
      <c r="D372" s="16">
        <v>1841098660</v>
      </c>
      <c r="E372" s="16">
        <v>34520</v>
      </c>
      <c r="F372" s="16">
        <v>34520</v>
      </c>
      <c r="G372" s="16">
        <v>33553.22</v>
      </c>
      <c r="H372" s="16">
        <v>32860</v>
      </c>
      <c r="I372" s="16">
        <v>1.41</v>
      </c>
      <c r="J372" s="16">
        <v>480</v>
      </c>
      <c r="K372">
        <f t="shared" si="5"/>
        <v>1.4101057579318343E-2</v>
      </c>
    </row>
    <row r="373" spans="1:11" x14ac:dyDescent="0.2">
      <c r="A373" s="15" t="s">
        <v>11</v>
      </c>
      <c r="B373" s="38">
        <v>42926</v>
      </c>
      <c r="C373" s="16">
        <v>3407</v>
      </c>
      <c r="D373" s="16">
        <v>116045740</v>
      </c>
      <c r="E373" s="16">
        <v>34100</v>
      </c>
      <c r="F373" s="16">
        <v>34400</v>
      </c>
      <c r="G373" s="16">
        <v>34060.97</v>
      </c>
      <c r="H373" s="16">
        <v>33880</v>
      </c>
      <c r="I373" s="16">
        <v>-1.22</v>
      </c>
      <c r="J373" s="16">
        <v>-420</v>
      </c>
      <c r="K373">
        <f t="shared" si="5"/>
        <v>-1.2166859791425289E-2</v>
      </c>
    </row>
    <row r="374" spans="1:11" x14ac:dyDescent="0.2">
      <c r="A374" s="15" t="s">
        <v>11</v>
      </c>
      <c r="B374" s="38">
        <v>42927</v>
      </c>
      <c r="C374" s="16">
        <v>107107</v>
      </c>
      <c r="D374" s="16">
        <v>3662978160</v>
      </c>
      <c r="E374" s="16">
        <v>34200</v>
      </c>
      <c r="F374" s="16">
        <v>34300</v>
      </c>
      <c r="G374" s="16">
        <v>34199.24</v>
      </c>
      <c r="H374" s="16">
        <v>34040</v>
      </c>
      <c r="I374" s="16">
        <v>0.28999999999999998</v>
      </c>
      <c r="J374" s="16">
        <v>100</v>
      </c>
      <c r="K374">
        <f t="shared" si="5"/>
        <v>2.9325513196480912E-3</v>
      </c>
    </row>
    <row r="375" spans="1:11" x14ac:dyDescent="0.2">
      <c r="A375" s="15" t="s">
        <v>11</v>
      </c>
      <c r="B375" s="38">
        <v>42928</v>
      </c>
      <c r="C375" s="16">
        <v>31330</v>
      </c>
      <c r="D375" s="16">
        <v>1073849620</v>
      </c>
      <c r="E375" s="16">
        <v>34300</v>
      </c>
      <c r="F375" s="16">
        <v>34380</v>
      </c>
      <c r="G375" s="16">
        <v>34275.440000000002</v>
      </c>
      <c r="H375" s="16">
        <v>34120</v>
      </c>
      <c r="I375" s="16">
        <v>0.28999999999999998</v>
      </c>
      <c r="J375" s="16">
        <v>100</v>
      </c>
      <c r="K375">
        <f t="shared" si="5"/>
        <v>2.9239766081872176E-3</v>
      </c>
    </row>
    <row r="376" spans="1:11" x14ac:dyDescent="0.2">
      <c r="A376" s="15" t="s">
        <v>11</v>
      </c>
      <c r="B376" s="38">
        <v>42929</v>
      </c>
      <c r="C376" s="16">
        <v>44067</v>
      </c>
      <c r="D376" s="16">
        <v>1495044260</v>
      </c>
      <c r="E376" s="16">
        <v>33800</v>
      </c>
      <c r="F376" s="16">
        <v>34100</v>
      </c>
      <c r="G376" s="16">
        <v>33926.620000000003</v>
      </c>
      <c r="H376" s="16">
        <v>33800</v>
      </c>
      <c r="I376" s="16">
        <v>-1.46</v>
      </c>
      <c r="J376" s="16">
        <v>-500</v>
      </c>
      <c r="K376">
        <f t="shared" si="5"/>
        <v>-1.4577259475218707E-2</v>
      </c>
    </row>
    <row r="377" spans="1:11" x14ac:dyDescent="0.2">
      <c r="A377" s="15" t="s">
        <v>11</v>
      </c>
      <c r="B377" s="38">
        <v>42930</v>
      </c>
      <c r="C377" s="16">
        <v>71479</v>
      </c>
      <c r="D377" s="16">
        <v>2399870660</v>
      </c>
      <c r="E377" s="16">
        <v>33900</v>
      </c>
      <c r="F377" s="16">
        <v>33900</v>
      </c>
      <c r="G377" s="16">
        <v>33574.49</v>
      </c>
      <c r="H377" s="16">
        <v>33300</v>
      </c>
      <c r="I377" s="16">
        <v>0.3</v>
      </c>
      <c r="J377" s="16">
        <v>100</v>
      </c>
      <c r="K377">
        <f t="shared" si="5"/>
        <v>2.9585798816567088E-3</v>
      </c>
    </row>
    <row r="378" spans="1:11" x14ac:dyDescent="0.2">
      <c r="A378" s="15" t="s">
        <v>11</v>
      </c>
      <c r="B378" s="38">
        <v>42933</v>
      </c>
      <c r="C378" s="16">
        <v>41389</v>
      </c>
      <c r="D378" s="16">
        <v>1399335540</v>
      </c>
      <c r="E378" s="16">
        <v>33760</v>
      </c>
      <c r="F378" s="16">
        <v>34000</v>
      </c>
      <c r="G378" s="16">
        <v>33809.360000000001</v>
      </c>
      <c r="H378" s="16">
        <v>33460</v>
      </c>
      <c r="I378" s="16">
        <v>-0.41</v>
      </c>
      <c r="J378" s="16">
        <v>-140</v>
      </c>
      <c r="K378">
        <f t="shared" si="5"/>
        <v>-4.1297935103244976E-3</v>
      </c>
    </row>
    <row r="379" spans="1:11" x14ac:dyDescent="0.2">
      <c r="A379" s="15" t="s">
        <v>11</v>
      </c>
      <c r="B379" s="38">
        <v>42934</v>
      </c>
      <c r="C379" s="16">
        <v>58193</v>
      </c>
      <c r="D379" s="16">
        <v>1955642700</v>
      </c>
      <c r="E379" s="16">
        <v>33640</v>
      </c>
      <c r="F379" s="16">
        <v>33880</v>
      </c>
      <c r="G379" s="16">
        <v>33606.15</v>
      </c>
      <c r="H379" s="16">
        <v>33300</v>
      </c>
      <c r="I379" s="16">
        <v>-0.36</v>
      </c>
      <c r="J379" s="16">
        <v>-120</v>
      </c>
      <c r="K379">
        <f t="shared" si="5"/>
        <v>-3.5545023696682554E-3</v>
      </c>
    </row>
    <row r="380" spans="1:11" x14ac:dyDescent="0.2">
      <c r="A380" s="15" t="s">
        <v>11</v>
      </c>
      <c r="B380" s="38">
        <v>42935</v>
      </c>
      <c r="C380" s="16">
        <v>50025</v>
      </c>
      <c r="D380" s="16">
        <v>1670612760</v>
      </c>
      <c r="E380" s="16">
        <v>33000</v>
      </c>
      <c r="F380" s="16">
        <v>33720</v>
      </c>
      <c r="G380" s="16">
        <v>33395.56</v>
      </c>
      <c r="H380" s="16">
        <v>33000</v>
      </c>
      <c r="I380" s="16">
        <v>-1.9</v>
      </c>
      <c r="J380" s="16">
        <v>-640</v>
      </c>
      <c r="K380">
        <f t="shared" si="5"/>
        <v>-1.9024970273483932E-2</v>
      </c>
    </row>
    <row r="381" spans="1:11" x14ac:dyDescent="0.2">
      <c r="A381" s="15" t="s">
        <v>11</v>
      </c>
      <c r="B381" s="38">
        <v>42937</v>
      </c>
      <c r="C381" s="16">
        <v>89497</v>
      </c>
      <c r="D381" s="16">
        <v>2995658740</v>
      </c>
      <c r="E381" s="16">
        <v>33500</v>
      </c>
      <c r="F381" s="16">
        <v>33880</v>
      </c>
      <c r="G381" s="16">
        <v>33472.17</v>
      </c>
      <c r="H381" s="16">
        <v>33160</v>
      </c>
      <c r="I381" s="16">
        <v>1.52</v>
      </c>
      <c r="J381" s="16">
        <v>500</v>
      </c>
      <c r="K381">
        <f t="shared" si="5"/>
        <v>1.5151515151515138E-2</v>
      </c>
    </row>
    <row r="382" spans="1:11" x14ac:dyDescent="0.2">
      <c r="A382" s="15" t="s">
        <v>11</v>
      </c>
      <c r="B382" s="38">
        <v>42940</v>
      </c>
      <c r="C382" s="16">
        <v>49014</v>
      </c>
      <c r="D382" s="16">
        <v>1641356360</v>
      </c>
      <c r="E382" s="16">
        <v>33340</v>
      </c>
      <c r="F382" s="16">
        <v>33800</v>
      </c>
      <c r="G382" s="16">
        <v>33487.5</v>
      </c>
      <c r="H382" s="16">
        <v>33180</v>
      </c>
      <c r="I382" s="16">
        <v>-0.48</v>
      </c>
      <c r="J382" s="16">
        <v>-160</v>
      </c>
      <c r="K382">
        <f t="shared" si="5"/>
        <v>-4.7761194029850573E-3</v>
      </c>
    </row>
    <row r="383" spans="1:11" x14ac:dyDescent="0.2">
      <c r="A383" s="15" t="s">
        <v>11</v>
      </c>
      <c r="B383" s="38">
        <v>42941</v>
      </c>
      <c r="C383" s="16">
        <v>27199</v>
      </c>
      <c r="D383" s="16">
        <v>914925580</v>
      </c>
      <c r="E383" s="16">
        <v>33460</v>
      </c>
      <c r="F383" s="16">
        <v>33940</v>
      </c>
      <c r="G383" s="16">
        <v>33638.21</v>
      </c>
      <c r="H383" s="16">
        <v>33360</v>
      </c>
      <c r="I383" s="16">
        <v>0.36</v>
      </c>
      <c r="J383" s="16">
        <v>120</v>
      </c>
      <c r="K383">
        <f t="shared" si="5"/>
        <v>3.5992801439712618E-3</v>
      </c>
    </row>
    <row r="384" spans="1:11" x14ac:dyDescent="0.2">
      <c r="A384" s="15" t="s">
        <v>11</v>
      </c>
      <c r="B384" s="38">
        <v>42942</v>
      </c>
      <c r="C384" s="16">
        <v>44528</v>
      </c>
      <c r="D384" s="16">
        <v>1498695740</v>
      </c>
      <c r="E384" s="16">
        <v>33800</v>
      </c>
      <c r="F384" s="16">
        <v>33800</v>
      </c>
      <c r="G384" s="16">
        <v>33657.379999999997</v>
      </c>
      <c r="H384" s="16">
        <v>33340</v>
      </c>
      <c r="I384" s="16">
        <v>1.02</v>
      </c>
      <c r="J384" s="16">
        <v>340</v>
      </c>
      <c r="K384">
        <f t="shared" si="5"/>
        <v>1.0161386730424438E-2</v>
      </c>
    </row>
    <row r="385" spans="1:11" x14ac:dyDescent="0.2">
      <c r="A385" s="15" t="s">
        <v>11</v>
      </c>
      <c r="B385" s="38">
        <v>42943</v>
      </c>
      <c r="C385" s="16">
        <v>14371</v>
      </c>
      <c r="D385" s="16">
        <v>484733720</v>
      </c>
      <c r="E385" s="16">
        <v>33700</v>
      </c>
      <c r="F385" s="16">
        <v>33940</v>
      </c>
      <c r="G385" s="16">
        <v>33729.99</v>
      </c>
      <c r="H385" s="16">
        <v>33420</v>
      </c>
      <c r="I385" s="16">
        <v>-0.3</v>
      </c>
      <c r="J385" s="16">
        <v>-100</v>
      </c>
      <c r="K385">
        <f t="shared" si="5"/>
        <v>-2.9585798816568198E-3</v>
      </c>
    </row>
    <row r="386" spans="1:11" x14ac:dyDescent="0.2">
      <c r="A386" s="15" t="s">
        <v>11</v>
      </c>
      <c r="B386" s="38">
        <v>42944</v>
      </c>
      <c r="C386" s="16">
        <v>202153</v>
      </c>
      <c r="D386" s="16">
        <v>6761722200</v>
      </c>
      <c r="E386" s="16">
        <v>33600</v>
      </c>
      <c r="F386" s="16">
        <v>33900</v>
      </c>
      <c r="G386" s="16">
        <v>33448.54</v>
      </c>
      <c r="H386" s="16">
        <v>33220</v>
      </c>
      <c r="I386" s="16">
        <v>-0.3</v>
      </c>
      <c r="J386" s="16">
        <v>-100</v>
      </c>
      <c r="K386">
        <f t="shared" si="5"/>
        <v>-2.9673590504450953E-3</v>
      </c>
    </row>
    <row r="387" spans="1:11" x14ac:dyDescent="0.2">
      <c r="A387" s="15" t="s">
        <v>11</v>
      </c>
      <c r="B387" s="38">
        <v>42947</v>
      </c>
      <c r="C387" s="16">
        <v>87322</v>
      </c>
      <c r="D387" s="16">
        <v>2957170380</v>
      </c>
      <c r="E387" s="16">
        <v>33900</v>
      </c>
      <c r="F387" s="16">
        <v>33900</v>
      </c>
      <c r="G387" s="16">
        <v>33865.120000000003</v>
      </c>
      <c r="H387" s="16">
        <v>33400</v>
      </c>
      <c r="I387" s="16">
        <v>0.89</v>
      </c>
      <c r="J387" s="16">
        <v>300</v>
      </c>
      <c r="K387">
        <f t="shared" si="5"/>
        <v>8.9285714285713969E-3</v>
      </c>
    </row>
    <row r="388" spans="1:11" x14ac:dyDescent="0.2">
      <c r="A388" s="15" t="s">
        <v>11</v>
      </c>
      <c r="B388" s="38">
        <v>42948</v>
      </c>
      <c r="C388" s="16">
        <v>234908</v>
      </c>
      <c r="D388" s="16">
        <v>7950679000</v>
      </c>
      <c r="E388" s="16">
        <v>33780</v>
      </c>
      <c r="F388" s="16">
        <v>34020</v>
      </c>
      <c r="G388" s="16">
        <v>33845.93</v>
      </c>
      <c r="H388" s="16">
        <v>33460</v>
      </c>
      <c r="I388" s="16">
        <v>-0.35</v>
      </c>
      <c r="J388" s="16">
        <v>-120</v>
      </c>
      <c r="K388">
        <f t="shared" ref="K388:K451" si="6">+E388/E387-1</f>
        <v>-3.5398230088495852E-3</v>
      </c>
    </row>
    <row r="389" spans="1:11" x14ac:dyDescent="0.2">
      <c r="A389" s="15" t="s">
        <v>11</v>
      </c>
      <c r="B389" s="38">
        <v>42949</v>
      </c>
      <c r="C389" s="16">
        <v>41658</v>
      </c>
      <c r="D389" s="16">
        <v>1405691680</v>
      </c>
      <c r="E389" s="16">
        <v>33740</v>
      </c>
      <c r="F389" s="16">
        <v>33820</v>
      </c>
      <c r="G389" s="16">
        <v>33743.620000000003</v>
      </c>
      <c r="H389" s="16">
        <v>33600</v>
      </c>
      <c r="I389" s="16">
        <v>-0.12</v>
      </c>
      <c r="J389" s="16">
        <v>-40</v>
      </c>
      <c r="K389">
        <f t="shared" si="6"/>
        <v>-1.184132622853773E-3</v>
      </c>
    </row>
    <row r="390" spans="1:11" x14ac:dyDescent="0.2">
      <c r="A390" s="15" t="s">
        <v>11</v>
      </c>
      <c r="B390" s="38">
        <v>42950</v>
      </c>
      <c r="C390" s="16">
        <v>48749</v>
      </c>
      <c r="D390" s="16">
        <v>1655148360</v>
      </c>
      <c r="E390" s="16">
        <v>33900</v>
      </c>
      <c r="F390" s="16">
        <v>34000</v>
      </c>
      <c r="G390" s="16">
        <v>33952.46</v>
      </c>
      <c r="H390" s="16">
        <v>33320</v>
      </c>
      <c r="I390" s="16">
        <v>0.47</v>
      </c>
      <c r="J390" s="16">
        <v>160</v>
      </c>
      <c r="K390">
        <f t="shared" si="6"/>
        <v>4.7421458209839784E-3</v>
      </c>
    </row>
    <row r="391" spans="1:11" x14ac:dyDescent="0.2">
      <c r="A391" s="15" t="s">
        <v>11</v>
      </c>
      <c r="B391" s="38">
        <v>42951</v>
      </c>
      <c r="C391" s="16">
        <v>85211</v>
      </c>
      <c r="D391" s="16">
        <v>2877977600</v>
      </c>
      <c r="E391" s="16">
        <v>33620</v>
      </c>
      <c r="F391" s="16">
        <v>33860</v>
      </c>
      <c r="G391" s="16">
        <v>33774.720000000001</v>
      </c>
      <c r="H391" s="16">
        <v>33600</v>
      </c>
      <c r="I391" s="16">
        <v>-0.83</v>
      </c>
      <c r="J391" s="16">
        <v>-280</v>
      </c>
      <c r="K391">
        <f t="shared" si="6"/>
        <v>-8.2595870206489952E-3</v>
      </c>
    </row>
    <row r="392" spans="1:11" x14ac:dyDescent="0.2">
      <c r="A392" s="15" t="s">
        <v>11</v>
      </c>
      <c r="B392" s="38">
        <v>42955</v>
      </c>
      <c r="C392" s="16">
        <v>29561</v>
      </c>
      <c r="D392" s="16">
        <v>992794680</v>
      </c>
      <c r="E392" s="16">
        <v>33600</v>
      </c>
      <c r="F392" s="16">
        <v>33620</v>
      </c>
      <c r="G392" s="16">
        <v>33584.61</v>
      </c>
      <c r="H392" s="16">
        <v>32540</v>
      </c>
      <c r="I392" s="16">
        <v>-0.06</v>
      </c>
      <c r="J392" s="16">
        <v>-20</v>
      </c>
      <c r="K392">
        <f t="shared" si="6"/>
        <v>-5.9488399762042121E-4</v>
      </c>
    </row>
    <row r="393" spans="1:11" x14ac:dyDescent="0.2">
      <c r="A393" s="15" t="s">
        <v>11</v>
      </c>
      <c r="B393" s="38">
        <v>42956</v>
      </c>
      <c r="C393" s="16">
        <v>150051</v>
      </c>
      <c r="D393" s="16">
        <v>5004214160</v>
      </c>
      <c r="E393" s="16">
        <v>34000</v>
      </c>
      <c r="F393" s="16">
        <v>34000</v>
      </c>
      <c r="G393" s="16">
        <v>33350.089999999997</v>
      </c>
      <c r="H393" s="16">
        <v>32660</v>
      </c>
      <c r="I393" s="16">
        <v>1.19</v>
      </c>
      <c r="J393" s="16">
        <v>400</v>
      </c>
      <c r="K393">
        <f t="shared" si="6"/>
        <v>1.1904761904761862E-2</v>
      </c>
    </row>
    <row r="394" spans="1:11" x14ac:dyDescent="0.2">
      <c r="A394" s="15" t="s">
        <v>11</v>
      </c>
      <c r="B394" s="38">
        <v>42957</v>
      </c>
      <c r="C394" s="16">
        <v>14308</v>
      </c>
      <c r="D394" s="16">
        <v>480920000</v>
      </c>
      <c r="E394" s="16">
        <v>33640</v>
      </c>
      <c r="F394" s="16">
        <v>34000</v>
      </c>
      <c r="G394" s="16">
        <v>33611.97</v>
      </c>
      <c r="H394" s="16">
        <v>33420</v>
      </c>
      <c r="I394" s="16">
        <v>-1.06</v>
      </c>
      <c r="J394" s="16">
        <v>-360</v>
      </c>
      <c r="K394">
        <f t="shared" si="6"/>
        <v>-1.0588235294117676E-2</v>
      </c>
    </row>
    <row r="395" spans="1:11" x14ac:dyDescent="0.2">
      <c r="A395" s="15" t="s">
        <v>11</v>
      </c>
      <c r="B395" s="38">
        <v>42958</v>
      </c>
      <c r="C395" s="16">
        <v>20299</v>
      </c>
      <c r="D395" s="16">
        <v>679864400</v>
      </c>
      <c r="E395" s="16">
        <v>33640</v>
      </c>
      <c r="F395" s="16">
        <v>33640</v>
      </c>
      <c r="G395" s="16">
        <v>33492.51</v>
      </c>
      <c r="H395" s="16">
        <v>33200</v>
      </c>
      <c r="I395" s="16">
        <v>0</v>
      </c>
      <c r="J395" s="16">
        <v>0</v>
      </c>
      <c r="K395">
        <f t="shared" si="6"/>
        <v>0</v>
      </c>
    </row>
    <row r="396" spans="1:11" x14ac:dyDescent="0.2">
      <c r="A396" s="15" t="s">
        <v>11</v>
      </c>
      <c r="B396" s="38">
        <v>42961</v>
      </c>
      <c r="C396" s="16">
        <v>20534</v>
      </c>
      <c r="D396" s="16">
        <v>690353160</v>
      </c>
      <c r="E396" s="16">
        <v>33780</v>
      </c>
      <c r="F396" s="16">
        <v>33800</v>
      </c>
      <c r="G396" s="16">
        <v>33620</v>
      </c>
      <c r="H396" s="16">
        <v>33460</v>
      </c>
      <c r="I396" s="16">
        <v>0.42</v>
      </c>
      <c r="J396" s="16">
        <v>140</v>
      </c>
      <c r="K396">
        <f t="shared" si="6"/>
        <v>4.1617122473245338E-3</v>
      </c>
    </row>
    <row r="397" spans="1:11" x14ac:dyDescent="0.2">
      <c r="A397" s="15" t="s">
        <v>11</v>
      </c>
      <c r="B397" s="38">
        <v>42962</v>
      </c>
      <c r="C397" s="16">
        <v>23144</v>
      </c>
      <c r="D397" s="16">
        <v>776734400</v>
      </c>
      <c r="E397" s="16">
        <v>33560</v>
      </c>
      <c r="F397" s="16">
        <v>33580</v>
      </c>
      <c r="G397" s="16">
        <v>33560.94</v>
      </c>
      <c r="H397" s="16">
        <v>33420</v>
      </c>
      <c r="I397" s="16">
        <v>-0.65</v>
      </c>
      <c r="J397" s="16">
        <v>-220</v>
      </c>
      <c r="K397">
        <f t="shared" si="6"/>
        <v>-6.5127294256956958E-3</v>
      </c>
    </row>
    <row r="398" spans="1:11" x14ac:dyDescent="0.2">
      <c r="A398" s="15" t="s">
        <v>11</v>
      </c>
      <c r="B398" s="38">
        <v>42963</v>
      </c>
      <c r="C398" s="16">
        <v>263773</v>
      </c>
      <c r="D398" s="16">
        <v>8915745240</v>
      </c>
      <c r="E398" s="16">
        <v>33920</v>
      </c>
      <c r="F398" s="16">
        <v>34000</v>
      </c>
      <c r="G398" s="16">
        <v>33800.83</v>
      </c>
      <c r="H398" s="16">
        <v>33440</v>
      </c>
      <c r="I398" s="16">
        <v>1.07</v>
      </c>
      <c r="J398" s="16">
        <v>360</v>
      </c>
      <c r="K398">
        <f t="shared" si="6"/>
        <v>1.0727056019070424E-2</v>
      </c>
    </row>
    <row r="399" spans="1:11" x14ac:dyDescent="0.2">
      <c r="A399" s="15" t="s">
        <v>11</v>
      </c>
      <c r="B399" s="38">
        <v>42964</v>
      </c>
      <c r="C399" s="16">
        <v>45227</v>
      </c>
      <c r="D399" s="16">
        <v>1529269960</v>
      </c>
      <c r="E399" s="16">
        <v>33580</v>
      </c>
      <c r="F399" s="16">
        <v>33940</v>
      </c>
      <c r="G399" s="16">
        <v>33813.21</v>
      </c>
      <c r="H399" s="16">
        <v>33300</v>
      </c>
      <c r="I399" s="16">
        <v>-1</v>
      </c>
      <c r="J399" s="16">
        <v>-340</v>
      </c>
      <c r="K399">
        <f t="shared" si="6"/>
        <v>-1.0023584905660354E-2</v>
      </c>
    </row>
    <row r="400" spans="1:11" x14ac:dyDescent="0.2">
      <c r="A400" s="15" t="s">
        <v>11</v>
      </c>
      <c r="B400" s="38">
        <v>42965</v>
      </c>
      <c r="C400" s="16">
        <v>78042</v>
      </c>
      <c r="D400" s="16">
        <v>2596960780</v>
      </c>
      <c r="E400" s="16">
        <v>33900</v>
      </c>
      <c r="F400" s="16">
        <v>33900</v>
      </c>
      <c r="G400" s="16">
        <v>33276.449999999997</v>
      </c>
      <c r="H400" s="16">
        <v>32900</v>
      </c>
      <c r="I400" s="16">
        <v>0.95</v>
      </c>
      <c r="J400" s="16">
        <v>320</v>
      </c>
      <c r="K400">
        <f t="shared" si="6"/>
        <v>9.5294818344251464E-3</v>
      </c>
    </row>
    <row r="401" spans="1:11" x14ac:dyDescent="0.2">
      <c r="A401" s="15" t="s">
        <v>11</v>
      </c>
      <c r="B401" s="38">
        <v>42969</v>
      </c>
      <c r="C401" s="16">
        <v>78005</v>
      </c>
      <c r="D401" s="16">
        <v>2610633380</v>
      </c>
      <c r="E401" s="16">
        <v>33260</v>
      </c>
      <c r="F401" s="16">
        <v>33780</v>
      </c>
      <c r="G401" s="16">
        <v>33467.51</v>
      </c>
      <c r="H401" s="16">
        <v>33260</v>
      </c>
      <c r="I401" s="16">
        <v>-1.89</v>
      </c>
      <c r="J401" s="16">
        <v>-640</v>
      </c>
      <c r="K401">
        <f t="shared" si="6"/>
        <v>-1.887905604719764E-2</v>
      </c>
    </row>
    <row r="402" spans="1:11" x14ac:dyDescent="0.2">
      <c r="A402" s="15" t="s">
        <v>11</v>
      </c>
      <c r="B402" s="38">
        <v>42970</v>
      </c>
      <c r="C402" s="16">
        <v>61851</v>
      </c>
      <c r="D402" s="16">
        <v>2043632240</v>
      </c>
      <c r="E402" s="16">
        <v>33000</v>
      </c>
      <c r="F402" s="16">
        <v>33260</v>
      </c>
      <c r="G402" s="16">
        <v>33041.22</v>
      </c>
      <c r="H402" s="16">
        <v>32920</v>
      </c>
      <c r="I402" s="16">
        <v>-0.78</v>
      </c>
      <c r="J402" s="16">
        <v>-260</v>
      </c>
      <c r="K402">
        <f t="shared" si="6"/>
        <v>-7.8171978352374882E-3</v>
      </c>
    </row>
    <row r="403" spans="1:11" x14ac:dyDescent="0.2">
      <c r="A403" s="15" t="s">
        <v>11</v>
      </c>
      <c r="B403" s="38">
        <v>42971</v>
      </c>
      <c r="C403" s="16">
        <v>143023</v>
      </c>
      <c r="D403" s="16">
        <v>4720225040</v>
      </c>
      <c r="E403" s="16">
        <v>33080</v>
      </c>
      <c r="F403" s="16">
        <v>33140</v>
      </c>
      <c r="G403" s="16">
        <v>33003.26</v>
      </c>
      <c r="H403" s="16">
        <v>32900</v>
      </c>
      <c r="I403" s="16">
        <v>0.24</v>
      </c>
      <c r="J403" s="16">
        <v>80</v>
      </c>
      <c r="K403">
        <f t="shared" si="6"/>
        <v>2.4242424242424399E-3</v>
      </c>
    </row>
    <row r="404" spans="1:11" x14ac:dyDescent="0.2">
      <c r="A404" s="15" t="s">
        <v>11</v>
      </c>
      <c r="B404" s="38">
        <v>42972</v>
      </c>
      <c r="C404" s="16">
        <v>29650</v>
      </c>
      <c r="D404" s="16">
        <v>980065040</v>
      </c>
      <c r="E404" s="16">
        <v>33040</v>
      </c>
      <c r="F404" s="16">
        <v>33400</v>
      </c>
      <c r="G404" s="16">
        <v>33054.47</v>
      </c>
      <c r="H404" s="16">
        <v>33000</v>
      </c>
      <c r="I404" s="16">
        <v>-0.12</v>
      </c>
      <c r="J404" s="16">
        <v>-40</v>
      </c>
      <c r="K404">
        <f t="shared" si="6"/>
        <v>-1.2091898428052694E-3</v>
      </c>
    </row>
    <row r="405" spans="1:11" x14ac:dyDescent="0.2">
      <c r="A405" s="15" t="s">
        <v>11</v>
      </c>
      <c r="B405" s="38">
        <v>42975</v>
      </c>
      <c r="C405" s="16">
        <v>95819</v>
      </c>
      <c r="D405" s="16">
        <v>3130758640</v>
      </c>
      <c r="E405" s="16">
        <v>32980</v>
      </c>
      <c r="F405" s="16">
        <v>32980</v>
      </c>
      <c r="G405" s="16">
        <v>32673.67</v>
      </c>
      <c r="H405" s="16">
        <v>32580</v>
      </c>
      <c r="I405" s="16">
        <v>-0.18</v>
      </c>
      <c r="J405" s="16">
        <v>-60</v>
      </c>
      <c r="K405">
        <f t="shared" si="6"/>
        <v>-1.815980629539915E-3</v>
      </c>
    </row>
    <row r="406" spans="1:11" x14ac:dyDescent="0.2">
      <c r="A406" s="15" t="s">
        <v>11</v>
      </c>
      <c r="B406" s="38">
        <v>42976</v>
      </c>
      <c r="C406" s="16">
        <v>45419</v>
      </c>
      <c r="D406" s="16">
        <v>1492410140</v>
      </c>
      <c r="E406" s="16">
        <v>32800</v>
      </c>
      <c r="F406" s="16">
        <v>32960</v>
      </c>
      <c r="G406" s="16">
        <v>32858.720000000001</v>
      </c>
      <c r="H406" s="16">
        <v>32520</v>
      </c>
      <c r="I406" s="16">
        <v>-0.55000000000000004</v>
      </c>
      <c r="J406" s="16">
        <v>-180</v>
      </c>
      <c r="K406">
        <f t="shared" si="6"/>
        <v>-5.4578532443905203E-3</v>
      </c>
    </row>
    <row r="407" spans="1:11" x14ac:dyDescent="0.2">
      <c r="A407" s="15" t="s">
        <v>11</v>
      </c>
      <c r="B407" s="38">
        <v>42977</v>
      </c>
      <c r="C407" s="16">
        <v>43749</v>
      </c>
      <c r="D407" s="16">
        <v>1438594060</v>
      </c>
      <c r="E407" s="16">
        <v>32960</v>
      </c>
      <c r="F407" s="16">
        <v>32960</v>
      </c>
      <c r="G407" s="16">
        <v>32882.9</v>
      </c>
      <c r="H407" s="16">
        <v>32680</v>
      </c>
      <c r="I407" s="16">
        <v>0.49</v>
      </c>
      <c r="J407" s="16">
        <v>160</v>
      </c>
      <c r="K407">
        <f t="shared" si="6"/>
        <v>4.8780487804878092E-3</v>
      </c>
    </row>
    <row r="408" spans="1:11" x14ac:dyDescent="0.2">
      <c r="A408" s="15" t="s">
        <v>11</v>
      </c>
      <c r="B408" s="38">
        <v>42978</v>
      </c>
      <c r="C408" s="16">
        <v>182773</v>
      </c>
      <c r="D408" s="16">
        <v>6032300660</v>
      </c>
      <c r="E408" s="16">
        <v>33000</v>
      </c>
      <c r="F408" s="16">
        <v>33340</v>
      </c>
      <c r="G408" s="16">
        <v>33004.33</v>
      </c>
      <c r="H408" s="16">
        <v>32680</v>
      </c>
      <c r="I408" s="16">
        <v>0.12</v>
      </c>
      <c r="J408" s="16">
        <v>40</v>
      </c>
      <c r="K408">
        <f t="shared" si="6"/>
        <v>1.2135922330096527E-3</v>
      </c>
    </row>
    <row r="409" spans="1:11" x14ac:dyDescent="0.2">
      <c r="A409" s="15" t="s">
        <v>11</v>
      </c>
      <c r="B409" s="38">
        <v>42979</v>
      </c>
      <c r="C409" s="16">
        <v>48269</v>
      </c>
      <c r="D409" s="16">
        <v>1596125640</v>
      </c>
      <c r="E409" s="16">
        <v>33040</v>
      </c>
      <c r="F409" s="16">
        <v>33380</v>
      </c>
      <c r="G409" s="16">
        <v>33067.300000000003</v>
      </c>
      <c r="H409" s="16">
        <v>32840</v>
      </c>
      <c r="I409" s="16">
        <v>0.12</v>
      </c>
      <c r="J409" s="16">
        <v>40</v>
      </c>
      <c r="K409">
        <f t="shared" si="6"/>
        <v>1.2121212121212199E-3</v>
      </c>
    </row>
    <row r="410" spans="1:11" x14ac:dyDescent="0.2">
      <c r="A410" s="15" t="s">
        <v>11</v>
      </c>
      <c r="B410" s="38">
        <v>42982</v>
      </c>
      <c r="C410" s="16">
        <v>16511</v>
      </c>
      <c r="D410" s="16">
        <v>546697300</v>
      </c>
      <c r="E410" s="16">
        <v>33220</v>
      </c>
      <c r="F410" s="16">
        <v>33320</v>
      </c>
      <c r="G410" s="16">
        <v>33111.1</v>
      </c>
      <c r="H410" s="16">
        <v>32780</v>
      </c>
      <c r="I410" s="16">
        <v>0.54</v>
      </c>
      <c r="J410" s="16">
        <v>180</v>
      </c>
      <c r="K410">
        <f t="shared" si="6"/>
        <v>5.447941888619745E-3</v>
      </c>
    </row>
    <row r="411" spans="1:11" x14ac:dyDescent="0.2">
      <c r="A411" s="15" t="s">
        <v>11</v>
      </c>
      <c r="B411" s="38">
        <v>42983</v>
      </c>
      <c r="C411" s="16">
        <v>120697</v>
      </c>
      <c r="D411" s="16">
        <v>4058934740</v>
      </c>
      <c r="E411" s="16">
        <v>33900</v>
      </c>
      <c r="F411" s="16">
        <v>33900</v>
      </c>
      <c r="G411" s="16">
        <v>33629.129999999997</v>
      </c>
      <c r="H411" s="16">
        <v>33220</v>
      </c>
      <c r="I411" s="16">
        <v>2.0499999999999998</v>
      </c>
      <c r="J411" s="16">
        <v>680</v>
      </c>
      <c r="K411">
        <f t="shared" si="6"/>
        <v>2.046959662853709E-2</v>
      </c>
    </row>
    <row r="412" spans="1:11" x14ac:dyDescent="0.2">
      <c r="A412" s="15" t="s">
        <v>11</v>
      </c>
      <c r="B412" s="38">
        <v>42984</v>
      </c>
      <c r="C412" s="16">
        <v>72899</v>
      </c>
      <c r="D412" s="16">
        <v>2464556700</v>
      </c>
      <c r="E412" s="16">
        <v>33880</v>
      </c>
      <c r="F412" s="16">
        <v>33900</v>
      </c>
      <c r="G412" s="16">
        <v>33807.83</v>
      </c>
      <c r="H412" s="16">
        <v>33620</v>
      </c>
      <c r="I412" s="16">
        <v>-0.06</v>
      </c>
      <c r="J412" s="16">
        <v>-20</v>
      </c>
      <c r="K412">
        <f t="shared" si="6"/>
        <v>-5.8997050147491237E-4</v>
      </c>
    </row>
    <row r="413" spans="1:11" x14ac:dyDescent="0.2">
      <c r="A413" s="15" t="s">
        <v>11</v>
      </c>
      <c r="B413" s="38">
        <v>42985</v>
      </c>
      <c r="C413" s="16">
        <v>28762</v>
      </c>
      <c r="D413" s="16">
        <v>968726980</v>
      </c>
      <c r="E413" s="16">
        <v>33860</v>
      </c>
      <c r="F413" s="16">
        <v>33860</v>
      </c>
      <c r="G413" s="16">
        <v>33680.79</v>
      </c>
      <c r="H413" s="16">
        <v>33460</v>
      </c>
      <c r="I413" s="16">
        <v>-0.06</v>
      </c>
      <c r="J413" s="16">
        <v>-20</v>
      </c>
      <c r="K413">
        <f t="shared" si="6"/>
        <v>-5.9031877213699957E-4</v>
      </c>
    </row>
    <row r="414" spans="1:11" x14ac:dyDescent="0.2">
      <c r="A414" s="15" t="s">
        <v>11</v>
      </c>
      <c r="B414" s="38">
        <v>42986</v>
      </c>
      <c r="C414" s="16">
        <v>36996</v>
      </c>
      <c r="D414" s="16">
        <v>1244217360</v>
      </c>
      <c r="E414" s="16">
        <v>33680</v>
      </c>
      <c r="F414" s="16">
        <v>33680</v>
      </c>
      <c r="G414" s="16">
        <v>33631.129999999997</v>
      </c>
      <c r="H414" s="16">
        <v>33500</v>
      </c>
      <c r="I414" s="16">
        <v>-0.53</v>
      </c>
      <c r="J414" s="16">
        <v>-180</v>
      </c>
      <c r="K414">
        <f t="shared" si="6"/>
        <v>-5.3160070880095001E-3</v>
      </c>
    </row>
    <row r="415" spans="1:11" x14ac:dyDescent="0.2">
      <c r="A415" s="15" t="s">
        <v>11</v>
      </c>
      <c r="B415" s="38">
        <v>42989</v>
      </c>
      <c r="C415" s="16">
        <v>27093</v>
      </c>
      <c r="D415" s="16">
        <v>909445920</v>
      </c>
      <c r="E415" s="16">
        <v>33500</v>
      </c>
      <c r="F415" s="16">
        <v>33680</v>
      </c>
      <c r="G415" s="16">
        <v>33567.56</v>
      </c>
      <c r="H415" s="16">
        <v>33020</v>
      </c>
      <c r="I415" s="16">
        <v>-0.53</v>
      </c>
      <c r="J415" s="16">
        <v>-180</v>
      </c>
      <c r="K415">
        <f t="shared" si="6"/>
        <v>-5.3444180522564944E-3</v>
      </c>
    </row>
    <row r="416" spans="1:11" x14ac:dyDescent="0.2">
      <c r="A416" s="15" t="s">
        <v>11</v>
      </c>
      <c r="B416" s="38">
        <v>42990</v>
      </c>
      <c r="C416" s="16">
        <v>199758</v>
      </c>
      <c r="D416" s="16">
        <v>6655670860</v>
      </c>
      <c r="E416" s="16">
        <v>33500</v>
      </c>
      <c r="F416" s="16">
        <v>33560</v>
      </c>
      <c r="G416" s="16">
        <v>33318.67</v>
      </c>
      <c r="H416" s="16">
        <v>33220</v>
      </c>
      <c r="I416" s="16">
        <v>0</v>
      </c>
      <c r="J416" s="16">
        <v>0</v>
      </c>
      <c r="K416">
        <f t="shared" si="6"/>
        <v>0</v>
      </c>
    </row>
    <row r="417" spans="1:11" x14ac:dyDescent="0.2">
      <c r="A417" s="15" t="s">
        <v>11</v>
      </c>
      <c r="B417" s="38">
        <v>42991</v>
      </c>
      <c r="C417" s="16">
        <v>69573</v>
      </c>
      <c r="D417" s="16">
        <v>2330905060</v>
      </c>
      <c r="E417" s="16">
        <v>33600</v>
      </c>
      <c r="F417" s="16">
        <v>33600</v>
      </c>
      <c r="G417" s="16">
        <v>33503.01</v>
      </c>
      <c r="H417" s="16">
        <v>33380</v>
      </c>
      <c r="I417" s="16">
        <v>0.3</v>
      </c>
      <c r="J417" s="16">
        <v>100</v>
      </c>
      <c r="K417">
        <f t="shared" si="6"/>
        <v>2.9850746268655914E-3</v>
      </c>
    </row>
    <row r="418" spans="1:11" x14ac:dyDescent="0.2">
      <c r="A418" s="15" t="s">
        <v>11</v>
      </c>
      <c r="B418" s="38">
        <v>42992</v>
      </c>
      <c r="C418" s="16">
        <v>18075</v>
      </c>
      <c r="D418" s="16">
        <v>604002320</v>
      </c>
      <c r="E418" s="16">
        <v>33480</v>
      </c>
      <c r="F418" s="16">
        <v>33580</v>
      </c>
      <c r="G418" s="16">
        <v>33416.449999999997</v>
      </c>
      <c r="H418" s="16">
        <v>33100</v>
      </c>
      <c r="I418" s="16">
        <v>-0.36</v>
      </c>
      <c r="J418" s="16">
        <v>-120</v>
      </c>
      <c r="K418">
        <f t="shared" si="6"/>
        <v>-3.5714285714285587E-3</v>
      </c>
    </row>
    <row r="419" spans="1:11" x14ac:dyDescent="0.2">
      <c r="A419" s="15" t="s">
        <v>11</v>
      </c>
      <c r="B419" s="38">
        <v>42993</v>
      </c>
      <c r="C419" s="16">
        <v>150781</v>
      </c>
      <c r="D419" s="16">
        <v>5012183680</v>
      </c>
      <c r="E419" s="16">
        <v>33260</v>
      </c>
      <c r="F419" s="16">
        <v>33300</v>
      </c>
      <c r="G419" s="16">
        <v>33241.480000000003</v>
      </c>
      <c r="H419" s="16">
        <v>33020</v>
      </c>
      <c r="I419" s="16">
        <v>-0.66</v>
      </c>
      <c r="J419" s="16">
        <v>-220</v>
      </c>
      <c r="K419">
        <f t="shared" si="6"/>
        <v>-6.5710872162485501E-3</v>
      </c>
    </row>
    <row r="420" spans="1:11" x14ac:dyDescent="0.2">
      <c r="A420" s="15" t="s">
        <v>11</v>
      </c>
      <c r="B420" s="38">
        <v>42996</v>
      </c>
      <c r="C420" s="16">
        <v>195660</v>
      </c>
      <c r="D420" s="16">
        <v>6496952340</v>
      </c>
      <c r="E420" s="16">
        <v>33060</v>
      </c>
      <c r="F420" s="16">
        <v>33300</v>
      </c>
      <c r="G420" s="16">
        <v>33205.32</v>
      </c>
      <c r="H420" s="16">
        <v>33060</v>
      </c>
      <c r="I420" s="16">
        <v>-0.6</v>
      </c>
      <c r="J420" s="16">
        <v>-200</v>
      </c>
      <c r="K420">
        <f t="shared" si="6"/>
        <v>-6.0132291040289054E-3</v>
      </c>
    </row>
    <row r="421" spans="1:11" x14ac:dyDescent="0.2">
      <c r="A421" s="15" t="s">
        <v>11</v>
      </c>
      <c r="B421" s="38">
        <v>42997</v>
      </c>
      <c r="C421" s="16">
        <v>205961</v>
      </c>
      <c r="D421" s="16">
        <v>6820497120</v>
      </c>
      <c r="E421" s="16">
        <v>33280</v>
      </c>
      <c r="F421" s="16">
        <v>33280</v>
      </c>
      <c r="G421" s="16">
        <v>33115.480000000003</v>
      </c>
      <c r="H421" s="16">
        <v>33040</v>
      </c>
      <c r="I421" s="16">
        <v>0.67</v>
      </c>
      <c r="J421" s="16">
        <v>220</v>
      </c>
      <c r="K421">
        <f t="shared" si="6"/>
        <v>6.6545674531155452E-3</v>
      </c>
    </row>
    <row r="422" spans="1:11" x14ac:dyDescent="0.2">
      <c r="A422" s="15" t="s">
        <v>11</v>
      </c>
      <c r="B422" s="38">
        <v>42998</v>
      </c>
      <c r="C422" s="16">
        <v>59823</v>
      </c>
      <c r="D422" s="16">
        <v>1990708020</v>
      </c>
      <c r="E422" s="16">
        <v>33300</v>
      </c>
      <c r="F422" s="16">
        <v>33360</v>
      </c>
      <c r="G422" s="16">
        <v>33276.629999999997</v>
      </c>
      <c r="H422" s="16">
        <v>33080</v>
      </c>
      <c r="I422" s="16">
        <v>0.06</v>
      </c>
      <c r="J422" s="16">
        <v>20</v>
      </c>
      <c r="K422">
        <f t="shared" si="6"/>
        <v>6.0096153846145306E-4</v>
      </c>
    </row>
    <row r="423" spans="1:11" x14ac:dyDescent="0.2">
      <c r="A423" s="15" t="s">
        <v>11</v>
      </c>
      <c r="B423" s="38">
        <v>42999</v>
      </c>
      <c r="C423" s="16">
        <v>108129</v>
      </c>
      <c r="D423" s="16">
        <v>3598667460</v>
      </c>
      <c r="E423" s="16">
        <v>33300</v>
      </c>
      <c r="F423" s="16">
        <v>33360</v>
      </c>
      <c r="G423" s="16">
        <v>33281.24</v>
      </c>
      <c r="H423" s="16">
        <v>33080</v>
      </c>
      <c r="I423" s="16">
        <v>0</v>
      </c>
      <c r="J423" s="16">
        <v>0</v>
      </c>
      <c r="K423">
        <f t="shared" si="6"/>
        <v>0</v>
      </c>
    </row>
    <row r="424" spans="1:11" x14ac:dyDescent="0.2">
      <c r="A424" s="15" t="s">
        <v>11</v>
      </c>
      <c r="B424" s="38">
        <v>43000</v>
      </c>
      <c r="C424" s="16">
        <v>176864</v>
      </c>
      <c r="D424" s="16">
        <v>5846038000</v>
      </c>
      <c r="E424" s="16">
        <v>33000</v>
      </c>
      <c r="F424" s="16">
        <v>33360</v>
      </c>
      <c r="G424" s="16">
        <v>33053.86</v>
      </c>
      <c r="H424" s="16">
        <v>33000</v>
      </c>
      <c r="I424" s="16">
        <v>-0.9</v>
      </c>
      <c r="J424" s="16">
        <v>-300</v>
      </c>
      <c r="K424">
        <f t="shared" si="6"/>
        <v>-9.009009009009028E-3</v>
      </c>
    </row>
    <row r="425" spans="1:11" x14ac:dyDescent="0.2">
      <c r="A425" s="15" t="s">
        <v>11</v>
      </c>
      <c r="B425" s="38">
        <v>43003</v>
      </c>
      <c r="C425" s="16">
        <v>350192</v>
      </c>
      <c r="D425" s="16">
        <v>11646355520</v>
      </c>
      <c r="E425" s="16">
        <v>33260</v>
      </c>
      <c r="F425" s="16">
        <v>33280</v>
      </c>
      <c r="G425" s="16">
        <v>33257.06</v>
      </c>
      <c r="H425" s="16">
        <v>32920</v>
      </c>
      <c r="I425" s="16">
        <v>0.79</v>
      </c>
      <c r="J425" s="16">
        <v>260</v>
      </c>
      <c r="K425">
        <f t="shared" si="6"/>
        <v>7.8787878787878185E-3</v>
      </c>
    </row>
    <row r="426" spans="1:11" x14ac:dyDescent="0.2">
      <c r="A426" s="15" t="s">
        <v>11</v>
      </c>
      <c r="B426" s="38">
        <v>43004</v>
      </c>
      <c r="C426" s="16">
        <v>1522053</v>
      </c>
      <c r="D426" s="16">
        <v>50951359800</v>
      </c>
      <c r="E426" s="16">
        <v>33620</v>
      </c>
      <c r="F426" s="16">
        <v>33620</v>
      </c>
      <c r="G426" s="16">
        <v>33475.42</v>
      </c>
      <c r="H426" s="16">
        <v>33040</v>
      </c>
      <c r="I426" s="16">
        <v>1.08</v>
      </c>
      <c r="J426" s="16">
        <v>360</v>
      </c>
      <c r="K426">
        <f t="shared" si="6"/>
        <v>1.0823812387251941E-2</v>
      </c>
    </row>
    <row r="427" spans="1:11" x14ac:dyDescent="0.2">
      <c r="A427" s="15" t="s">
        <v>11</v>
      </c>
      <c r="B427" s="38">
        <v>43005</v>
      </c>
      <c r="C427" s="16">
        <v>68870</v>
      </c>
      <c r="D427" s="16">
        <v>2302955040</v>
      </c>
      <c r="E427" s="16">
        <v>33500</v>
      </c>
      <c r="F427" s="16">
        <v>33520</v>
      </c>
      <c r="G427" s="16">
        <v>33439.160000000003</v>
      </c>
      <c r="H427" s="16">
        <v>33320</v>
      </c>
      <c r="I427" s="16">
        <v>-0.36</v>
      </c>
      <c r="J427" s="16">
        <v>-120</v>
      </c>
      <c r="K427">
        <f t="shared" si="6"/>
        <v>-3.5693039857227493E-3</v>
      </c>
    </row>
    <row r="428" spans="1:11" x14ac:dyDescent="0.2">
      <c r="A428" s="15" t="s">
        <v>11</v>
      </c>
      <c r="B428" s="38">
        <v>43006</v>
      </c>
      <c r="C428" s="16">
        <v>196043</v>
      </c>
      <c r="D428" s="16">
        <v>6533931160</v>
      </c>
      <c r="E428" s="16">
        <v>33360</v>
      </c>
      <c r="F428" s="16">
        <v>33500</v>
      </c>
      <c r="G428" s="16">
        <v>33329.07</v>
      </c>
      <c r="H428" s="16">
        <v>33120</v>
      </c>
      <c r="I428" s="16">
        <v>-0.42</v>
      </c>
      <c r="J428" s="16">
        <v>-140</v>
      </c>
      <c r="K428">
        <f t="shared" si="6"/>
        <v>-4.179104477611939E-3</v>
      </c>
    </row>
    <row r="429" spans="1:11" x14ac:dyDescent="0.2">
      <c r="A429" s="15" t="s">
        <v>11</v>
      </c>
      <c r="B429" s="38">
        <v>43007</v>
      </c>
      <c r="C429" s="16">
        <v>203661</v>
      </c>
      <c r="D429" s="16">
        <v>6773583960</v>
      </c>
      <c r="E429" s="16">
        <v>33260</v>
      </c>
      <c r="F429" s="16">
        <v>33380</v>
      </c>
      <c r="G429" s="16">
        <v>33259.11</v>
      </c>
      <c r="H429" s="16">
        <v>33080</v>
      </c>
      <c r="I429" s="16">
        <v>-0.3</v>
      </c>
      <c r="J429" s="16">
        <v>-100</v>
      </c>
      <c r="K429">
        <f t="shared" si="6"/>
        <v>-2.9976019184652092E-3</v>
      </c>
    </row>
    <row r="430" spans="1:11" x14ac:dyDescent="0.2">
      <c r="A430" s="15" t="s">
        <v>11</v>
      </c>
      <c r="B430" s="38">
        <v>43010</v>
      </c>
      <c r="C430" s="16">
        <v>242504</v>
      </c>
      <c r="D430" s="16">
        <v>8015803120</v>
      </c>
      <c r="E430" s="16">
        <v>33040</v>
      </c>
      <c r="F430" s="16">
        <v>33280</v>
      </c>
      <c r="G430" s="16">
        <v>33054.31</v>
      </c>
      <c r="H430" s="16">
        <v>33040</v>
      </c>
      <c r="I430" s="16">
        <v>-0.66</v>
      </c>
      <c r="J430" s="16">
        <v>-220</v>
      </c>
      <c r="K430">
        <f t="shared" si="6"/>
        <v>-6.6145520144317294E-3</v>
      </c>
    </row>
    <row r="431" spans="1:11" x14ac:dyDescent="0.2">
      <c r="A431" s="15" t="s">
        <v>11</v>
      </c>
      <c r="B431" s="38">
        <v>43011</v>
      </c>
      <c r="C431" s="16">
        <v>1058924</v>
      </c>
      <c r="D431" s="16">
        <v>34967766920</v>
      </c>
      <c r="E431" s="16">
        <v>33180</v>
      </c>
      <c r="F431" s="16">
        <v>33180</v>
      </c>
      <c r="G431" s="16">
        <v>33021.980000000003</v>
      </c>
      <c r="H431" s="16">
        <v>32940</v>
      </c>
      <c r="I431" s="16">
        <v>0.42</v>
      </c>
      <c r="J431" s="16">
        <v>140</v>
      </c>
      <c r="K431">
        <f t="shared" si="6"/>
        <v>4.237288135593209E-3</v>
      </c>
    </row>
    <row r="432" spans="1:11" x14ac:dyDescent="0.2">
      <c r="A432" s="15" t="s">
        <v>11</v>
      </c>
      <c r="B432" s="38">
        <v>43012</v>
      </c>
      <c r="C432" s="16">
        <v>48151</v>
      </c>
      <c r="D432" s="16">
        <v>1593903400</v>
      </c>
      <c r="E432" s="16">
        <v>33120</v>
      </c>
      <c r="F432" s="16">
        <v>33180</v>
      </c>
      <c r="G432" s="16">
        <v>33102.19</v>
      </c>
      <c r="H432" s="16">
        <v>32980</v>
      </c>
      <c r="I432" s="16">
        <v>-0.18</v>
      </c>
      <c r="J432" s="16">
        <v>-60</v>
      </c>
      <c r="K432">
        <f t="shared" si="6"/>
        <v>-1.8083182640145079E-3</v>
      </c>
    </row>
    <row r="433" spans="1:11" x14ac:dyDescent="0.2">
      <c r="A433" s="15" t="s">
        <v>11</v>
      </c>
      <c r="B433" s="38">
        <v>43013</v>
      </c>
      <c r="C433" s="16">
        <v>132051</v>
      </c>
      <c r="D433" s="16">
        <v>4360159320</v>
      </c>
      <c r="E433" s="16">
        <v>32940</v>
      </c>
      <c r="F433" s="16">
        <v>33260</v>
      </c>
      <c r="G433" s="16">
        <v>33018.75</v>
      </c>
      <c r="H433" s="16">
        <v>32940</v>
      </c>
      <c r="I433" s="16">
        <v>-0.54</v>
      </c>
      <c r="J433" s="16">
        <v>-180</v>
      </c>
      <c r="K433">
        <f t="shared" si="6"/>
        <v>-5.4347826086956763E-3</v>
      </c>
    </row>
    <row r="434" spans="1:11" x14ac:dyDescent="0.2">
      <c r="A434" s="15" t="s">
        <v>11</v>
      </c>
      <c r="B434" s="38">
        <v>43014</v>
      </c>
      <c r="C434" s="16">
        <v>196507</v>
      </c>
      <c r="D434" s="16">
        <v>6484056140</v>
      </c>
      <c r="E434" s="16">
        <v>33000</v>
      </c>
      <c r="F434" s="16">
        <v>33140</v>
      </c>
      <c r="G434" s="16">
        <v>32996.57</v>
      </c>
      <c r="H434" s="16">
        <v>32740</v>
      </c>
      <c r="I434" s="16">
        <v>0.18</v>
      </c>
      <c r="J434" s="16">
        <v>60</v>
      </c>
      <c r="K434">
        <f t="shared" si="6"/>
        <v>1.8214936247722413E-3</v>
      </c>
    </row>
    <row r="435" spans="1:11" x14ac:dyDescent="0.2">
      <c r="A435" s="15" t="s">
        <v>11</v>
      </c>
      <c r="B435" s="38">
        <v>43017</v>
      </c>
      <c r="C435" s="16">
        <v>7001</v>
      </c>
      <c r="D435" s="16">
        <v>230911900</v>
      </c>
      <c r="E435" s="16">
        <v>32840</v>
      </c>
      <c r="F435" s="16">
        <v>33180</v>
      </c>
      <c r="G435" s="16">
        <v>32982.699999999997</v>
      </c>
      <c r="H435" s="16">
        <v>32740</v>
      </c>
      <c r="I435" s="16">
        <v>-0.48</v>
      </c>
      <c r="J435" s="16">
        <v>-160</v>
      </c>
      <c r="K435">
        <f t="shared" si="6"/>
        <v>-4.8484848484848797E-3</v>
      </c>
    </row>
    <row r="436" spans="1:11" x14ac:dyDescent="0.2">
      <c r="A436" s="15" t="s">
        <v>11</v>
      </c>
      <c r="B436" s="38">
        <v>43018</v>
      </c>
      <c r="C436" s="16">
        <v>36477</v>
      </c>
      <c r="D436" s="16">
        <v>1204452840</v>
      </c>
      <c r="E436" s="16">
        <v>33000</v>
      </c>
      <c r="F436" s="16">
        <v>33160</v>
      </c>
      <c r="G436" s="16">
        <v>33019.51</v>
      </c>
      <c r="H436" s="16">
        <v>32840</v>
      </c>
      <c r="I436" s="16">
        <v>0.49</v>
      </c>
      <c r="J436" s="16">
        <v>160</v>
      </c>
      <c r="K436">
        <f t="shared" si="6"/>
        <v>4.872107186357999E-3</v>
      </c>
    </row>
    <row r="437" spans="1:11" x14ac:dyDescent="0.2">
      <c r="A437" s="15" t="s">
        <v>11</v>
      </c>
      <c r="B437" s="38">
        <v>43019</v>
      </c>
      <c r="C437" s="16">
        <v>92440</v>
      </c>
      <c r="D437" s="16">
        <v>3035979780</v>
      </c>
      <c r="E437" s="16">
        <v>32800</v>
      </c>
      <c r="F437" s="16">
        <v>33100</v>
      </c>
      <c r="G437" s="16">
        <v>32842.71</v>
      </c>
      <c r="H437" s="16">
        <v>32800</v>
      </c>
      <c r="I437" s="16">
        <v>-0.61</v>
      </c>
      <c r="J437" s="16">
        <v>-200</v>
      </c>
      <c r="K437">
        <f t="shared" si="6"/>
        <v>-6.0606060606060996E-3</v>
      </c>
    </row>
    <row r="438" spans="1:11" x14ac:dyDescent="0.2">
      <c r="A438" s="15" t="s">
        <v>11</v>
      </c>
      <c r="B438" s="38">
        <v>43020</v>
      </c>
      <c r="C438" s="16">
        <v>27965</v>
      </c>
      <c r="D438" s="16">
        <v>914087300</v>
      </c>
      <c r="E438" s="16">
        <v>32580</v>
      </c>
      <c r="F438" s="16">
        <v>32900</v>
      </c>
      <c r="G438" s="16">
        <v>32686.83</v>
      </c>
      <c r="H438" s="16">
        <v>32580</v>
      </c>
      <c r="I438" s="16">
        <v>-0.67</v>
      </c>
      <c r="J438" s="16">
        <v>-220</v>
      </c>
      <c r="K438">
        <f t="shared" si="6"/>
        <v>-6.7073170731707377E-3</v>
      </c>
    </row>
    <row r="439" spans="1:11" x14ac:dyDescent="0.2">
      <c r="A439" s="15" t="s">
        <v>11</v>
      </c>
      <c r="B439" s="38">
        <v>43021</v>
      </c>
      <c r="C439" s="16">
        <v>9457</v>
      </c>
      <c r="D439" s="16">
        <v>309432180</v>
      </c>
      <c r="E439" s="16">
        <v>32760</v>
      </c>
      <c r="F439" s="16">
        <v>32880</v>
      </c>
      <c r="G439" s="16">
        <v>32719.91</v>
      </c>
      <c r="H439" s="16">
        <v>32520</v>
      </c>
      <c r="I439" s="16">
        <v>0.55000000000000004</v>
      </c>
      <c r="J439" s="16">
        <v>180</v>
      </c>
      <c r="K439">
        <f t="shared" si="6"/>
        <v>5.5248618784531356E-3</v>
      </c>
    </row>
    <row r="440" spans="1:11" x14ac:dyDescent="0.2">
      <c r="A440" s="15" t="s">
        <v>11</v>
      </c>
      <c r="B440" s="38">
        <v>43025</v>
      </c>
      <c r="C440" s="16">
        <v>800241</v>
      </c>
      <c r="D440" s="16">
        <v>25952201800</v>
      </c>
      <c r="E440" s="16">
        <v>32360</v>
      </c>
      <c r="F440" s="16">
        <v>32620</v>
      </c>
      <c r="G440" s="16">
        <v>32430.48</v>
      </c>
      <c r="H440" s="16">
        <v>32140</v>
      </c>
      <c r="I440" s="16">
        <v>-1.22</v>
      </c>
      <c r="J440" s="16">
        <v>-400</v>
      </c>
      <c r="K440">
        <f t="shared" si="6"/>
        <v>-1.2210012210012167E-2</v>
      </c>
    </row>
    <row r="441" spans="1:11" x14ac:dyDescent="0.2">
      <c r="A441" s="15" t="s">
        <v>11</v>
      </c>
      <c r="B441" s="38">
        <v>43026</v>
      </c>
      <c r="C441" s="16">
        <v>640795</v>
      </c>
      <c r="D441" s="16">
        <v>20738528640</v>
      </c>
      <c r="E441" s="16">
        <v>32380</v>
      </c>
      <c r="F441" s="16">
        <v>32500</v>
      </c>
      <c r="G441" s="16">
        <v>32363.75</v>
      </c>
      <c r="H441" s="16">
        <v>32300</v>
      </c>
      <c r="I441" s="16">
        <v>0.06</v>
      </c>
      <c r="J441" s="16">
        <v>20</v>
      </c>
      <c r="K441">
        <f t="shared" si="6"/>
        <v>6.180469715697523E-4</v>
      </c>
    </row>
    <row r="442" spans="1:11" x14ac:dyDescent="0.2">
      <c r="A442" s="15" t="s">
        <v>11</v>
      </c>
      <c r="B442" s="38">
        <v>43027</v>
      </c>
      <c r="C442" s="16">
        <v>52644</v>
      </c>
      <c r="D442" s="16">
        <v>1702391140</v>
      </c>
      <c r="E442" s="16">
        <v>32340</v>
      </c>
      <c r="F442" s="16">
        <v>32540</v>
      </c>
      <c r="G442" s="16">
        <v>32337.8</v>
      </c>
      <c r="H442" s="16">
        <v>32180</v>
      </c>
      <c r="I442" s="16">
        <v>-0.12</v>
      </c>
      <c r="J442" s="16">
        <v>-40</v>
      </c>
      <c r="K442">
        <f t="shared" si="6"/>
        <v>-1.2353304508956331E-3</v>
      </c>
    </row>
    <row r="443" spans="1:11" x14ac:dyDescent="0.2">
      <c r="A443" s="15" t="s">
        <v>11</v>
      </c>
      <c r="B443" s="38">
        <v>43028</v>
      </c>
      <c r="C443" s="16">
        <v>1992214</v>
      </c>
      <c r="D443" s="16">
        <v>64469601460</v>
      </c>
      <c r="E443" s="16">
        <v>32400</v>
      </c>
      <c r="F443" s="16">
        <v>32580</v>
      </c>
      <c r="G443" s="16">
        <v>32360.78</v>
      </c>
      <c r="H443" s="16">
        <v>32240</v>
      </c>
      <c r="I443" s="16">
        <v>0.19</v>
      </c>
      <c r="J443" s="16">
        <v>60</v>
      </c>
      <c r="K443">
        <f t="shared" si="6"/>
        <v>1.8552875695732052E-3</v>
      </c>
    </row>
    <row r="444" spans="1:11" x14ac:dyDescent="0.2">
      <c r="A444" s="15" t="s">
        <v>11</v>
      </c>
      <c r="B444" s="38">
        <v>43031</v>
      </c>
      <c r="C444" s="16">
        <v>421534</v>
      </c>
      <c r="D444" s="16">
        <v>13641618400</v>
      </c>
      <c r="E444" s="16">
        <v>32200</v>
      </c>
      <c r="F444" s="16">
        <v>32660</v>
      </c>
      <c r="G444" s="16">
        <v>32361.85</v>
      </c>
      <c r="H444" s="16">
        <v>32200</v>
      </c>
      <c r="I444" s="16">
        <v>-0.62</v>
      </c>
      <c r="J444" s="16">
        <v>-200</v>
      </c>
      <c r="K444">
        <f t="shared" si="6"/>
        <v>-6.1728395061728669E-3</v>
      </c>
    </row>
    <row r="445" spans="1:11" x14ac:dyDescent="0.2">
      <c r="A445" s="15" t="s">
        <v>11</v>
      </c>
      <c r="B445" s="38">
        <v>43032</v>
      </c>
      <c r="C445" s="16">
        <v>34198</v>
      </c>
      <c r="D445" s="16">
        <v>1102642120</v>
      </c>
      <c r="E445" s="16">
        <v>32240</v>
      </c>
      <c r="F445" s="16">
        <v>32440</v>
      </c>
      <c r="G445" s="16">
        <v>32242.880000000001</v>
      </c>
      <c r="H445" s="16">
        <v>32200</v>
      </c>
      <c r="I445" s="16">
        <v>0.12</v>
      </c>
      <c r="J445" s="16">
        <v>40</v>
      </c>
      <c r="K445">
        <f t="shared" si="6"/>
        <v>1.242236024844745E-3</v>
      </c>
    </row>
    <row r="446" spans="1:11" x14ac:dyDescent="0.2">
      <c r="A446" s="15" t="s">
        <v>11</v>
      </c>
      <c r="B446" s="38">
        <v>43033</v>
      </c>
      <c r="C446" s="16">
        <v>155771</v>
      </c>
      <c r="D446" s="16">
        <v>5040428000</v>
      </c>
      <c r="E446" s="16">
        <v>32360</v>
      </c>
      <c r="F446" s="16">
        <v>32460</v>
      </c>
      <c r="G446" s="16">
        <v>32357.94</v>
      </c>
      <c r="H446" s="16">
        <v>32300</v>
      </c>
      <c r="I446" s="16">
        <v>0.37</v>
      </c>
      <c r="J446" s="16">
        <v>120</v>
      </c>
      <c r="K446">
        <f t="shared" si="6"/>
        <v>3.7220843672456372E-3</v>
      </c>
    </row>
    <row r="447" spans="1:11" x14ac:dyDescent="0.2">
      <c r="A447" s="15" t="s">
        <v>11</v>
      </c>
      <c r="B447" s="38">
        <v>43034</v>
      </c>
      <c r="C447" s="16">
        <v>269244</v>
      </c>
      <c r="D447" s="16">
        <v>8719049940</v>
      </c>
      <c r="E447" s="16">
        <v>32400</v>
      </c>
      <c r="F447" s="16">
        <v>32600</v>
      </c>
      <c r="G447" s="16">
        <v>32383.45</v>
      </c>
      <c r="H447" s="16">
        <v>32300</v>
      </c>
      <c r="I447" s="16">
        <v>0.12</v>
      </c>
      <c r="J447" s="16">
        <v>40</v>
      </c>
      <c r="K447">
        <f t="shared" si="6"/>
        <v>1.2360939431397266E-3</v>
      </c>
    </row>
    <row r="448" spans="1:11" x14ac:dyDescent="0.2">
      <c r="A448" s="15" t="s">
        <v>11</v>
      </c>
      <c r="B448" s="38">
        <v>43035</v>
      </c>
      <c r="C448" s="16">
        <v>130793</v>
      </c>
      <c r="D448" s="16">
        <v>4106751180</v>
      </c>
      <c r="E448" s="16">
        <v>31000</v>
      </c>
      <c r="F448" s="16">
        <v>32280</v>
      </c>
      <c r="G448" s="16">
        <v>31398.86</v>
      </c>
      <c r="H448" s="16">
        <v>30920</v>
      </c>
      <c r="I448" s="16">
        <v>-4.32</v>
      </c>
      <c r="J448" s="16">
        <v>-1400</v>
      </c>
      <c r="K448">
        <f t="shared" si="6"/>
        <v>-4.3209876543209846E-2</v>
      </c>
    </row>
    <row r="449" spans="1:11" x14ac:dyDescent="0.2">
      <c r="A449" s="15" t="s">
        <v>11</v>
      </c>
      <c r="B449" s="38">
        <v>43038</v>
      </c>
      <c r="C449" s="16">
        <v>16928</v>
      </c>
      <c r="D449" s="16">
        <v>518175140</v>
      </c>
      <c r="E449" s="16">
        <v>30580</v>
      </c>
      <c r="F449" s="16">
        <v>30960</v>
      </c>
      <c r="G449" s="16">
        <v>30610.54</v>
      </c>
      <c r="H449" s="16">
        <v>30420</v>
      </c>
      <c r="I449" s="16">
        <v>-1.35</v>
      </c>
      <c r="J449" s="16">
        <v>-420</v>
      </c>
      <c r="K449">
        <f t="shared" si="6"/>
        <v>-1.3548387096774195E-2</v>
      </c>
    </row>
    <row r="450" spans="1:11" x14ac:dyDescent="0.2">
      <c r="A450" s="15" t="s">
        <v>11</v>
      </c>
      <c r="B450" s="38">
        <v>43039</v>
      </c>
      <c r="C450" s="16">
        <v>144416</v>
      </c>
      <c r="D450" s="16">
        <v>4317595280</v>
      </c>
      <c r="E450" s="16">
        <v>29980</v>
      </c>
      <c r="F450" s="16">
        <v>30400</v>
      </c>
      <c r="G450" s="16">
        <v>29896.93</v>
      </c>
      <c r="H450" s="16">
        <v>29080</v>
      </c>
      <c r="I450" s="16">
        <v>-1.96</v>
      </c>
      <c r="J450" s="16">
        <v>-600</v>
      </c>
      <c r="K450">
        <f t="shared" si="6"/>
        <v>-1.962066710268151E-2</v>
      </c>
    </row>
    <row r="451" spans="1:11" x14ac:dyDescent="0.2">
      <c r="A451" s="15" t="s">
        <v>11</v>
      </c>
      <c r="B451" s="38">
        <v>43040</v>
      </c>
      <c r="C451" s="16">
        <v>147807</v>
      </c>
      <c r="D451" s="16">
        <v>4443960000</v>
      </c>
      <c r="E451" s="16">
        <v>29920</v>
      </c>
      <c r="F451" s="16">
        <v>30580</v>
      </c>
      <c r="G451" s="16">
        <v>30065.96</v>
      </c>
      <c r="H451" s="16">
        <v>29840</v>
      </c>
      <c r="I451" s="16">
        <v>-0.2</v>
      </c>
      <c r="J451" s="16">
        <v>-60</v>
      </c>
      <c r="K451">
        <f t="shared" si="6"/>
        <v>-2.001334222815232E-3</v>
      </c>
    </row>
    <row r="452" spans="1:11" x14ac:dyDescent="0.2">
      <c r="A452" s="15" t="s">
        <v>11</v>
      </c>
      <c r="B452" s="38">
        <v>43041</v>
      </c>
      <c r="C452" s="16">
        <v>67767</v>
      </c>
      <c r="D452" s="16">
        <v>2002242900</v>
      </c>
      <c r="E452" s="16">
        <v>29440</v>
      </c>
      <c r="F452" s="16">
        <v>29920</v>
      </c>
      <c r="G452" s="16">
        <v>29545.99</v>
      </c>
      <c r="H452" s="16">
        <v>29320</v>
      </c>
      <c r="I452" s="16">
        <v>-1.6</v>
      </c>
      <c r="J452" s="16">
        <v>-480</v>
      </c>
      <c r="K452">
        <f t="shared" ref="K452:K515" si="7">+E452/E451-1</f>
        <v>-1.6042780748663055E-2</v>
      </c>
    </row>
    <row r="453" spans="1:11" x14ac:dyDescent="0.2">
      <c r="A453" s="15" t="s">
        <v>11</v>
      </c>
      <c r="B453" s="38">
        <v>43042</v>
      </c>
      <c r="C453" s="16">
        <v>60122</v>
      </c>
      <c r="D453" s="16">
        <v>1752256880</v>
      </c>
      <c r="E453" s="16">
        <v>29900</v>
      </c>
      <c r="F453" s="16">
        <v>29900</v>
      </c>
      <c r="G453" s="16">
        <v>29145.02</v>
      </c>
      <c r="H453" s="16">
        <v>28800</v>
      </c>
      <c r="I453" s="16">
        <v>1.56</v>
      </c>
      <c r="J453" s="16">
        <v>460</v>
      </c>
      <c r="K453">
        <f t="shared" si="7"/>
        <v>1.5625E-2</v>
      </c>
    </row>
    <row r="454" spans="1:11" x14ac:dyDescent="0.2">
      <c r="A454" s="15" t="s">
        <v>11</v>
      </c>
      <c r="B454" s="38">
        <v>43046</v>
      </c>
      <c r="C454" s="16">
        <v>75147</v>
      </c>
      <c r="D454" s="16">
        <v>2213782220</v>
      </c>
      <c r="E454" s="16">
        <v>29520</v>
      </c>
      <c r="F454" s="16">
        <v>29800</v>
      </c>
      <c r="G454" s="16">
        <v>29459.360000000001</v>
      </c>
      <c r="H454" s="16">
        <v>28820</v>
      </c>
      <c r="I454" s="16">
        <v>-1.27</v>
      </c>
      <c r="J454" s="16">
        <v>-380</v>
      </c>
      <c r="K454">
        <f t="shared" si="7"/>
        <v>-1.2709030100334417E-2</v>
      </c>
    </row>
    <row r="455" spans="1:11" x14ac:dyDescent="0.2">
      <c r="A455" s="15" t="s">
        <v>11</v>
      </c>
      <c r="B455" s="38">
        <v>43047</v>
      </c>
      <c r="C455" s="16">
        <v>74187</v>
      </c>
      <c r="D455" s="16">
        <v>2196102460</v>
      </c>
      <c r="E455" s="16">
        <v>29880</v>
      </c>
      <c r="F455" s="16">
        <v>30180</v>
      </c>
      <c r="G455" s="16">
        <v>29602.25</v>
      </c>
      <c r="H455" s="16">
        <v>29400</v>
      </c>
      <c r="I455" s="16">
        <v>1.22</v>
      </c>
      <c r="J455" s="16">
        <v>360</v>
      </c>
      <c r="K455">
        <f t="shared" si="7"/>
        <v>1.2195121951219523E-2</v>
      </c>
    </row>
    <row r="456" spans="1:11" x14ac:dyDescent="0.2">
      <c r="A456" s="15" t="s">
        <v>11</v>
      </c>
      <c r="B456" s="38">
        <v>43048</v>
      </c>
      <c r="C456" s="16">
        <v>18314</v>
      </c>
      <c r="D456" s="16">
        <v>551206080</v>
      </c>
      <c r="E456" s="16">
        <v>30480</v>
      </c>
      <c r="F456" s="16">
        <v>30480</v>
      </c>
      <c r="G456" s="16">
        <v>30097.53</v>
      </c>
      <c r="H456" s="16">
        <v>29620</v>
      </c>
      <c r="I456" s="16">
        <v>2.0099999999999998</v>
      </c>
      <c r="J456" s="16">
        <v>600</v>
      </c>
      <c r="K456">
        <f t="shared" si="7"/>
        <v>2.008032128514059E-2</v>
      </c>
    </row>
    <row r="457" spans="1:11" x14ac:dyDescent="0.2">
      <c r="A457" s="15" t="s">
        <v>11</v>
      </c>
      <c r="B457" s="38">
        <v>43049</v>
      </c>
      <c r="C457" s="16">
        <v>76897</v>
      </c>
      <c r="D457" s="16">
        <v>2378537260</v>
      </c>
      <c r="E457" s="16">
        <v>31460</v>
      </c>
      <c r="F457" s="16">
        <v>31460</v>
      </c>
      <c r="G457" s="16">
        <v>30931.47</v>
      </c>
      <c r="H457" s="16">
        <v>30200</v>
      </c>
      <c r="I457" s="16">
        <v>3.22</v>
      </c>
      <c r="J457" s="16">
        <v>980</v>
      </c>
      <c r="K457">
        <f t="shared" si="7"/>
        <v>3.2152230971128626E-2</v>
      </c>
    </row>
    <row r="458" spans="1:11" x14ac:dyDescent="0.2">
      <c r="A458" s="15" t="s">
        <v>11</v>
      </c>
      <c r="B458" s="38">
        <v>43053</v>
      </c>
      <c r="C458" s="16">
        <v>79597</v>
      </c>
      <c r="D458" s="16">
        <v>2477848860</v>
      </c>
      <c r="E458" s="16">
        <v>31260</v>
      </c>
      <c r="F458" s="16">
        <v>31260</v>
      </c>
      <c r="G458" s="16">
        <v>31129.93</v>
      </c>
      <c r="H458" s="16">
        <v>31000</v>
      </c>
      <c r="I458" s="16">
        <v>-0.64</v>
      </c>
      <c r="J458" s="16">
        <v>-200</v>
      </c>
      <c r="K458">
        <f t="shared" si="7"/>
        <v>-6.357279084551859E-3</v>
      </c>
    </row>
    <row r="459" spans="1:11" x14ac:dyDescent="0.2">
      <c r="A459" s="15" t="s">
        <v>11</v>
      </c>
      <c r="B459" s="38">
        <v>43054</v>
      </c>
      <c r="C459" s="16">
        <v>249047</v>
      </c>
      <c r="D459" s="16">
        <v>7785469340</v>
      </c>
      <c r="E459" s="16">
        <v>31160</v>
      </c>
      <c r="F459" s="16">
        <v>31600</v>
      </c>
      <c r="G459" s="16">
        <v>31261.040000000001</v>
      </c>
      <c r="H459" s="16">
        <v>30440</v>
      </c>
      <c r="I459" s="16">
        <v>-0.32</v>
      </c>
      <c r="J459" s="16">
        <v>-100</v>
      </c>
      <c r="K459">
        <f t="shared" si="7"/>
        <v>-3.1989763275751537E-3</v>
      </c>
    </row>
    <row r="460" spans="1:11" x14ac:dyDescent="0.2">
      <c r="A460" s="15" t="s">
        <v>11</v>
      </c>
      <c r="B460" s="38">
        <v>43055</v>
      </c>
      <c r="C460" s="16">
        <v>239618</v>
      </c>
      <c r="D460" s="16">
        <v>7418549860</v>
      </c>
      <c r="E460" s="16">
        <v>31260</v>
      </c>
      <c r="F460" s="16">
        <v>31480</v>
      </c>
      <c r="G460" s="16">
        <v>30959.9</v>
      </c>
      <c r="H460" s="16">
        <v>30600</v>
      </c>
      <c r="I460" s="16">
        <v>0.32</v>
      </c>
      <c r="J460" s="16">
        <v>100</v>
      </c>
      <c r="K460">
        <f t="shared" si="7"/>
        <v>3.2092426187420031E-3</v>
      </c>
    </row>
    <row r="461" spans="1:11" x14ac:dyDescent="0.2">
      <c r="A461" s="15" t="s">
        <v>11</v>
      </c>
      <c r="B461" s="38">
        <v>43056</v>
      </c>
      <c r="C461" s="16">
        <v>102374</v>
      </c>
      <c r="D461" s="16">
        <v>3191996740</v>
      </c>
      <c r="E461" s="16">
        <v>30960</v>
      </c>
      <c r="F461" s="16">
        <v>31280</v>
      </c>
      <c r="G461" s="16">
        <v>31179.759999999998</v>
      </c>
      <c r="H461" s="16">
        <v>30960</v>
      </c>
      <c r="I461" s="16">
        <v>-0.96</v>
      </c>
      <c r="J461" s="16">
        <v>-300</v>
      </c>
      <c r="K461">
        <f t="shared" si="7"/>
        <v>-9.5969289827255722E-3</v>
      </c>
    </row>
    <row r="462" spans="1:11" x14ac:dyDescent="0.2">
      <c r="A462" s="15" t="s">
        <v>11</v>
      </c>
      <c r="B462" s="38">
        <v>43059</v>
      </c>
      <c r="C462" s="16">
        <v>52321</v>
      </c>
      <c r="D462" s="16">
        <v>1609317120</v>
      </c>
      <c r="E462" s="16">
        <v>30680</v>
      </c>
      <c r="F462" s="16">
        <v>30960</v>
      </c>
      <c r="G462" s="16">
        <v>30758.53</v>
      </c>
      <c r="H462" s="16">
        <v>30540</v>
      </c>
      <c r="I462" s="16">
        <v>-0.9</v>
      </c>
      <c r="J462" s="16">
        <v>-280</v>
      </c>
      <c r="K462">
        <f t="shared" si="7"/>
        <v>-9.0439276485788644E-3</v>
      </c>
    </row>
    <row r="463" spans="1:11" x14ac:dyDescent="0.2">
      <c r="A463" s="15" t="s">
        <v>11</v>
      </c>
      <c r="B463" s="38">
        <v>43060</v>
      </c>
      <c r="C463" s="16">
        <v>1119927</v>
      </c>
      <c r="D463" s="16">
        <v>34221596360</v>
      </c>
      <c r="E463" s="16">
        <v>30260</v>
      </c>
      <c r="F463" s="16">
        <v>31060</v>
      </c>
      <c r="G463" s="16">
        <v>30556.99</v>
      </c>
      <c r="H463" s="16">
        <v>30100</v>
      </c>
      <c r="I463" s="16">
        <v>-1.37</v>
      </c>
      <c r="J463" s="16">
        <v>-420</v>
      </c>
      <c r="K463">
        <f t="shared" si="7"/>
        <v>-1.3689700130378069E-2</v>
      </c>
    </row>
    <row r="464" spans="1:11" x14ac:dyDescent="0.2">
      <c r="A464" s="15" t="s">
        <v>11</v>
      </c>
      <c r="B464" s="38">
        <v>43061</v>
      </c>
      <c r="C464" s="16">
        <v>118984</v>
      </c>
      <c r="D464" s="16">
        <v>3591278640</v>
      </c>
      <c r="E464" s="16">
        <v>30100</v>
      </c>
      <c r="F464" s="16">
        <v>31480</v>
      </c>
      <c r="G464" s="16">
        <v>30182.87</v>
      </c>
      <c r="H464" s="16">
        <v>29900</v>
      </c>
      <c r="I464" s="16">
        <v>-0.53</v>
      </c>
      <c r="J464" s="16">
        <v>-160</v>
      </c>
      <c r="K464">
        <f t="shared" si="7"/>
        <v>-5.2875082617316327E-3</v>
      </c>
    </row>
    <row r="465" spans="1:11" x14ac:dyDescent="0.2">
      <c r="A465" s="15" t="s">
        <v>11</v>
      </c>
      <c r="B465" s="38">
        <v>43062</v>
      </c>
      <c r="C465" s="16">
        <v>18906</v>
      </c>
      <c r="D465" s="16">
        <v>564770540</v>
      </c>
      <c r="E465" s="16">
        <v>30160</v>
      </c>
      <c r="F465" s="16">
        <v>30260</v>
      </c>
      <c r="G465" s="16">
        <v>29872.560000000001</v>
      </c>
      <c r="H465" s="16">
        <v>29600</v>
      </c>
      <c r="I465" s="16">
        <v>0.2</v>
      </c>
      <c r="J465" s="16">
        <v>60</v>
      </c>
      <c r="K465">
        <f t="shared" si="7"/>
        <v>1.9933554817275212E-3</v>
      </c>
    </row>
    <row r="466" spans="1:11" x14ac:dyDescent="0.2">
      <c r="A466" s="15" t="s">
        <v>11</v>
      </c>
      <c r="B466" s="38">
        <v>43063</v>
      </c>
      <c r="C466" s="16">
        <v>166844</v>
      </c>
      <c r="D466" s="16">
        <v>5011492740</v>
      </c>
      <c r="E466" s="16">
        <v>30220</v>
      </c>
      <c r="F466" s="16">
        <v>30300</v>
      </c>
      <c r="G466" s="16">
        <v>30037</v>
      </c>
      <c r="H466" s="16">
        <v>29900</v>
      </c>
      <c r="I466" s="16">
        <v>0.2</v>
      </c>
      <c r="J466" s="16">
        <v>60</v>
      </c>
      <c r="K466">
        <f t="shared" si="7"/>
        <v>1.9893899204244114E-3</v>
      </c>
    </row>
    <row r="467" spans="1:11" x14ac:dyDescent="0.2">
      <c r="A467" s="15" t="s">
        <v>11</v>
      </c>
      <c r="B467" s="38">
        <v>43066</v>
      </c>
      <c r="C467" s="16">
        <v>39238</v>
      </c>
      <c r="D467" s="16">
        <v>1170255980</v>
      </c>
      <c r="E467" s="16">
        <v>29860</v>
      </c>
      <c r="F467" s="16">
        <v>29920</v>
      </c>
      <c r="G467" s="16">
        <v>29824.560000000001</v>
      </c>
      <c r="H467" s="16">
        <v>29740</v>
      </c>
      <c r="I467" s="16">
        <v>-1.19</v>
      </c>
      <c r="J467" s="16">
        <v>-360</v>
      </c>
      <c r="K467">
        <f t="shared" si="7"/>
        <v>-1.191264063534081E-2</v>
      </c>
    </row>
    <row r="468" spans="1:11" x14ac:dyDescent="0.2">
      <c r="A468" s="15" t="s">
        <v>11</v>
      </c>
      <c r="B468" s="38">
        <v>43067</v>
      </c>
      <c r="C468" s="16">
        <v>119212</v>
      </c>
      <c r="D468" s="16">
        <v>3531397720</v>
      </c>
      <c r="E468" s="16">
        <v>29700</v>
      </c>
      <c r="F468" s="16">
        <v>29880</v>
      </c>
      <c r="G468" s="16">
        <v>29622.84</v>
      </c>
      <c r="H468" s="16">
        <v>29400</v>
      </c>
      <c r="I468" s="16">
        <v>-0.54</v>
      </c>
      <c r="J468" s="16">
        <v>-160</v>
      </c>
      <c r="K468">
        <f t="shared" si="7"/>
        <v>-5.3583389149364224E-3</v>
      </c>
    </row>
    <row r="469" spans="1:11" x14ac:dyDescent="0.2">
      <c r="A469" s="15" t="s">
        <v>11</v>
      </c>
      <c r="B469" s="38">
        <v>43068</v>
      </c>
      <c r="C469" s="16">
        <v>335587</v>
      </c>
      <c r="D469" s="16">
        <v>9963021700</v>
      </c>
      <c r="E469" s="16">
        <v>29600</v>
      </c>
      <c r="F469" s="16">
        <v>29720</v>
      </c>
      <c r="G469" s="16">
        <v>29688.34</v>
      </c>
      <c r="H469" s="16">
        <v>29600</v>
      </c>
      <c r="I469" s="16">
        <v>-0.34</v>
      </c>
      <c r="J469" s="16">
        <v>-100</v>
      </c>
      <c r="K469">
        <f t="shared" si="7"/>
        <v>-3.3670033670033517E-3</v>
      </c>
    </row>
    <row r="470" spans="1:11" x14ac:dyDescent="0.2">
      <c r="A470" s="15" t="s">
        <v>11</v>
      </c>
      <c r="B470" s="38">
        <v>43069</v>
      </c>
      <c r="C470" s="16">
        <v>302252</v>
      </c>
      <c r="D470" s="16">
        <v>8783386020</v>
      </c>
      <c r="E470" s="16">
        <v>29000</v>
      </c>
      <c r="F470" s="16">
        <v>29600</v>
      </c>
      <c r="G470" s="16">
        <v>29059.81</v>
      </c>
      <c r="H470" s="16">
        <v>29000</v>
      </c>
      <c r="I470" s="16">
        <v>-2.0299999999999998</v>
      </c>
      <c r="J470" s="16">
        <v>-600</v>
      </c>
      <c r="K470">
        <f t="shared" si="7"/>
        <v>-2.0270270270270285E-2</v>
      </c>
    </row>
    <row r="471" spans="1:11" x14ac:dyDescent="0.2">
      <c r="A471" s="15" t="s">
        <v>11</v>
      </c>
      <c r="B471" s="38">
        <v>43070</v>
      </c>
      <c r="C471" s="16">
        <v>266484</v>
      </c>
      <c r="D471" s="16">
        <v>7839831640</v>
      </c>
      <c r="E471" s="16">
        <v>29800</v>
      </c>
      <c r="F471" s="16">
        <v>29800</v>
      </c>
      <c r="G471" s="16">
        <v>29419.52</v>
      </c>
      <c r="H471" s="16">
        <v>29340</v>
      </c>
      <c r="I471" s="16">
        <v>2.76</v>
      </c>
      <c r="J471" s="16">
        <v>800</v>
      </c>
      <c r="K471">
        <f t="shared" si="7"/>
        <v>2.7586206896551779E-2</v>
      </c>
    </row>
    <row r="472" spans="1:11" x14ac:dyDescent="0.2">
      <c r="A472" s="15" t="s">
        <v>11</v>
      </c>
      <c r="B472" s="38">
        <v>43073</v>
      </c>
      <c r="C472" s="16">
        <v>35635</v>
      </c>
      <c r="D472" s="16">
        <v>1047812420</v>
      </c>
      <c r="E472" s="16">
        <v>29400</v>
      </c>
      <c r="F472" s="16">
        <v>29440</v>
      </c>
      <c r="G472" s="16">
        <v>29404.02</v>
      </c>
      <c r="H472" s="16">
        <v>29340</v>
      </c>
      <c r="I472" s="16">
        <v>-1.34</v>
      </c>
      <c r="J472" s="16">
        <v>-400</v>
      </c>
      <c r="K472">
        <f t="shared" si="7"/>
        <v>-1.3422818791946289E-2</v>
      </c>
    </row>
    <row r="473" spans="1:11" x14ac:dyDescent="0.2">
      <c r="A473" s="15" t="s">
        <v>11</v>
      </c>
      <c r="B473" s="38">
        <v>43074</v>
      </c>
      <c r="C473" s="16">
        <v>211748</v>
      </c>
      <c r="D473" s="16">
        <v>6225603780</v>
      </c>
      <c r="E473" s="16">
        <v>29620</v>
      </c>
      <c r="F473" s="16">
        <v>29620</v>
      </c>
      <c r="G473" s="16">
        <v>29401</v>
      </c>
      <c r="H473" s="16">
        <v>29320</v>
      </c>
      <c r="I473" s="16">
        <v>0.75</v>
      </c>
      <c r="J473" s="16">
        <v>220</v>
      </c>
      <c r="K473">
        <f t="shared" si="7"/>
        <v>7.4829931972788533E-3</v>
      </c>
    </row>
    <row r="474" spans="1:11" x14ac:dyDescent="0.2">
      <c r="A474" s="15" t="s">
        <v>11</v>
      </c>
      <c r="B474" s="38">
        <v>43075</v>
      </c>
      <c r="C474" s="16">
        <v>208908</v>
      </c>
      <c r="D474" s="16">
        <v>6200828480</v>
      </c>
      <c r="E474" s="16">
        <v>29720</v>
      </c>
      <c r="F474" s="16">
        <v>29720</v>
      </c>
      <c r="G474" s="16">
        <v>29682.1</v>
      </c>
      <c r="H474" s="16">
        <v>29460</v>
      </c>
      <c r="I474" s="16">
        <v>0.34</v>
      </c>
      <c r="J474" s="16">
        <v>100</v>
      </c>
      <c r="K474">
        <f t="shared" si="7"/>
        <v>3.3760972316003723E-3</v>
      </c>
    </row>
    <row r="475" spans="1:11" x14ac:dyDescent="0.2">
      <c r="A475" s="15" t="s">
        <v>11</v>
      </c>
      <c r="B475" s="38">
        <v>43076</v>
      </c>
      <c r="C475" s="16">
        <v>48314</v>
      </c>
      <c r="D475" s="16">
        <v>1437816960</v>
      </c>
      <c r="E475" s="16">
        <v>29800</v>
      </c>
      <c r="F475" s="16">
        <v>29800</v>
      </c>
      <c r="G475" s="16">
        <v>29759.84</v>
      </c>
      <c r="H475" s="16">
        <v>29680</v>
      </c>
      <c r="I475" s="16">
        <v>0.27</v>
      </c>
      <c r="J475" s="16">
        <v>80</v>
      </c>
      <c r="K475">
        <f t="shared" si="7"/>
        <v>2.6917900403768957E-3</v>
      </c>
    </row>
    <row r="476" spans="1:11" x14ac:dyDescent="0.2">
      <c r="A476" s="15" t="s">
        <v>11</v>
      </c>
      <c r="B476" s="38">
        <v>43080</v>
      </c>
      <c r="C476" s="16">
        <v>183581</v>
      </c>
      <c r="D476" s="16">
        <v>5445583740</v>
      </c>
      <c r="E476" s="16">
        <v>29800</v>
      </c>
      <c r="F476" s="16">
        <v>29880</v>
      </c>
      <c r="G476" s="16">
        <v>29663.11</v>
      </c>
      <c r="H476" s="16">
        <v>29620</v>
      </c>
      <c r="I476" s="16">
        <v>0</v>
      </c>
      <c r="J476" s="16">
        <v>0</v>
      </c>
      <c r="K476">
        <f t="shared" si="7"/>
        <v>0</v>
      </c>
    </row>
    <row r="477" spans="1:11" x14ac:dyDescent="0.2">
      <c r="A477" s="15" t="s">
        <v>11</v>
      </c>
      <c r="B477" s="38">
        <v>43081</v>
      </c>
      <c r="C477" s="16">
        <v>100575</v>
      </c>
      <c r="D477" s="16">
        <v>2982707320</v>
      </c>
      <c r="E477" s="16">
        <v>29800</v>
      </c>
      <c r="F477" s="16">
        <v>29800</v>
      </c>
      <c r="G477" s="16">
        <v>29656.55</v>
      </c>
      <c r="H477" s="16">
        <v>29500</v>
      </c>
      <c r="I477" s="16">
        <v>0</v>
      </c>
      <c r="J477" s="16">
        <v>0</v>
      </c>
      <c r="K477">
        <f t="shared" si="7"/>
        <v>0</v>
      </c>
    </row>
    <row r="478" spans="1:11" x14ac:dyDescent="0.2">
      <c r="A478" s="15" t="s">
        <v>11</v>
      </c>
      <c r="B478" s="38">
        <v>43082</v>
      </c>
      <c r="C478" s="16">
        <v>167761</v>
      </c>
      <c r="D478" s="16">
        <v>4974189520</v>
      </c>
      <c r="E478" s="16">
        <v>29660</v>
      </c>
      <c r="F478" s="16">
        <v>29960</v>
      </c>
      <c r="G478" s="16">
        <v>29650.45</v>
      </c>
      <c r="H478" s="16">
        <v>29540</v>
      </c>
      <c r="I478" s="16">
        <v>-0.47</v>
      </c>
      <c r="J478" s="16">
        <v>-140</v>
      </c>
      <c r="K478">
        <f t="shared" si="7"/>
        <v>-4.6979865771812346E-3</v>
      </c>
    </row>
    <row r="479" spans="1:11" x14ac:dyDescent="0.2">
      <c r="A479" s="15" t="s">
        <v>11</v>
      </c>
      <c r="B479" s="38">
        <v>43083</v>
      </c>
      <c r="C479" s="16">
        <v>80573</v>
      </c>
      <c r="D479" s="16">
        <v>2376861340</v>
      </c>
      <c r="E479" s="16">
        <v>29420</v>
      </c>
      <c r="F479" s="16">
        <v>29620</v>
      </c>
      <c r="G479" s="16">
        <v>29499.48</v>
      </c>
      <c r="H479" s="16">
        <v>29120</v>
      </c>
      <c r="I479" s="16">
        <v>-0.81</v>
      </c>
      <c r="J479" s="16">
        <v>-240</v>
      </c>
      <c r="K479">
        <f t="shared" si="7"/>
        <v>-8.0917060013485642E-3</v>
      </c>
    </row>
    <row r="480" spans="1:11" x14ac:dyDescent="0.2">
      <c r="A480" s="15" t="s">
        <v>11</v>
      </c>
      <c r="B480" s="38">
        <v>43084</v>
      </c>
      <c r="C480" s="16">
        <v>130881</v>
      </c>
      <c r="D480" s="16">
        <v>3808667520</v>
      </c>
      <c r="E480" s="16">
        <v>29000</v>
      </c>
      <c r="F480" s="16">
        <v>29420</v>
      </c>
      <c r="G480" s="16">
        <v>29100.23</v>
      </c>
      <c r="H480" s="16">
        <v>28900</v>
      </c>
      <c r="I480" s="16">
        <v>-1.43</v>
      </c>
      <c r="J480" s="16">
        <v>-420</v>
      </c>
      <c r="K480">
        <f t="shared" si="7"/>
        <v>-1.4276002719238567E-2</v>
      </c>
    </row>
    <row r="481" spans="1:11" x14ac:dyDescent="0.2">
      <c r="A481" s="15" t="s">
        <v>11</v>
      </c>
      <c r="B481" s="38">
        <v>43087</v>
      </c>
      <c r="C481" s="16">
        <v>204908</v>
      </c>
      <c r="D481" s="16">
        <v>5937935560</v>
      </c>
      <c r="E481" s="16">
        <v>29000</v>
      </c>
      <c r="F481" s="16">
        <v>29000</v>
      </c>
      <c r="G481" s="16">
        <v>28978.54</v>
      </c>
      <c r="H481" s="16">
        <v>28760</v>
      </c>
      <c r="I481" s="16">
        <v>0</v>
      </c>
      <c r="J481" s="16">
        <v>0</v>
      </c>
      <c r="K481">
        <f t="shared" si="7"/>
        <v>0</v>
      </c>
    </row>
    <row r="482" spans="1:11" x14ac:dyDescent="0.2">
      <c r="A482" s="15" t="s">
        <v>11</v>
      </c>
      <c r="B482" s="38">
        <v>43088</v>
      </c>
      <c r="C482" s="16">
        <v>191780</v>
      </c>
      <c r="D482" s="16">
        <v>5575449580</v>
      </c>
      <c r="E482" s="16">
        <v>29080</v>
      </c>
      <c r="F482" s="16">
        <v>29500</v>
      </c>
      <c r="G482" s="16">
        <v>29072.11</v>
      </c>
      <c r="H482" s="16">
        <v>29020</v>
      </c>
      <c r="I482" s="16">
        <v>0.28000000000000003</v>
      </c>
      <c r="J482" s="16">
        <v>80</v>
      </c>
      <c r="K482">
        <f t="shared" si="7"/>
        <v>2.7586206896552667E-3</v>
      </c>
    </row>
    <row r="483" spans="1:11" x14ac:dyDescent="0.2">
      <c r="A483" s="15" t="s">
        <v>11</v>
      </c>
      <c r="B483" s="38">
        <v>43089</v>
      </c>
      <c r="C483" s="16">
        <v>290772</v>
      </c>
      <c r="D483" s="16">
        <v>8489115040</v>
      </c>
      <c r="E483" s="16">
        <v>29200</v>
      </c>
      <c r="F483" s="16">
        <v>29400</v>
      </c>
      <c r="G483" s="16">
        <v>29195.09</v>
      </c>
      <c r="H483" s="16">
        <v>29080</v>
      </c>
      <c r="I483" s="16">
        <v>0.41</v>
      </c>
      <c r="J483" s="16">
        <v>120</v>
      </c>
      <c r="K483">
        <f t="shared" si="7"/>
        <v>4.126547455295837E-3</v>
      </c>
    </row>
    <row r="484" spans="1:11" x14ac:dyDescent="0.2">
      <c r="A484" s="15" t="s">
        <v>11</v>
      </c>
      <c r="B484" s="38">
        <v>43090</v>
      </c>
      <c r="C484" s="16">
        <v>43606</v>
      </c>
      <c r="D484" s="16">
        <v>1284227820</v>
      </c>
      <c r="E484" s="16">
        <v>29560</v>
      </c>
      <c r="F484" s="16">
        <v>29600</v>
      </c>
      <c r="G484" s="16">
        <v>29450.71</v>
      </c>
      <c r="H484" s="16">
        <v>29140</v>
      </c>
      <c r="I484" s="16">
        <v>1.23</v>
      </c>
      <c r="J484" s="16">
        <v>360</v>
      </c>
      <c r="K484">
        <f t="shared" si="7"/>
        <v>1.2328767123287676E-2</v>
      </c>
    </row>
    <row r="485" spans="1:11" x14ac:dyDescent="0.2">
      <c r="A485" s="15" t="s">
        <v>11</v>
      </c>
      <c r="B485" s="38">
        <v>43091</v>
      </c>
      <c r="C485" s="16">
        <v>37456</v>
      </c>
      <c r="D485" s="16">
        <v>1105854960</v>
      </c>
      <c r="E485" s="16">
        <v>29640</v>
      </c>
      <c r="F485" s="16">
        <v>29640</v>
      </c>
      <c r="G485" s="16">
        <v>29524.11</v>
      </c>
      <c r="H485" s="16">
        <v>29440</v>
      </c>
      <c r="I485" s="16">
        <v>0.27</v>
      </c>
      <c r="J485" s="16">
        <v>80</v>
      </c>
      <c r="K485">
        <f t="shared" si="7"/>
        <v>2.7063599458727605E-3</v>
      </c>
    </row>
    <row r="486" spans="1:11" x14ac:dyDescent="0.2">
      <c r="A486" s="15" t="s">
        <v>11</v>
      </c>
      <c r="B486" s="38">
        <v>43095</v>
      </c>
      <c r="C486" s="16">
        <v>43106</v>
      </c>
      <c r="D486" s="16">
        <v>1274176680</v>
      </c>
      <c r="E486" s="16">
        <v>29680</v>
      </c>
      <c r="F486" s="16">
        <v>29760</v>
      </c>
      <c r="G486" s="16">
        <v>29559.15</v>
      </c>
      <c r="H486" s="16">
        <v>29460</v>
      </c>
      <c r="I486" s="16">
        <v>0.13</v>
      </c>
      <c r="J486" s="16">
        <v>40</v>
      </c>
      <c r="K486">
        <f t="shared" si="7"/>
        <v>1.3495276653170407E-3</v>
      </c>
    </row>
    <row r="487" spans="1:11" x14ac:dyDescent="0.2">
      <c r="A487" s="15" t="s">
        <v>11</v>
      </c>
      <c r="B487" s="38">
        <v>43096</v>
      </c>
      <c r="C487" s="16">
        <v>59932</v>
      </c>
      <c r="D487" s="16">
        <v>1787936860</v>
      </c>
      <c r="E487" s="16">
        <v>29800</v>
      </c>
      <c r="F487" s="16">
        <v>29880</v>
      </c>
      <c r="G487" s="16">
        <v>29832.76</v>
      </c>
      <c r="H487" s="16">
        <v>29780</v>
      </c>
      <c r="I487" s="16">
        <v>0.4</v>
      </c>
      <c r="J487" s="16">
        <v>120</v>
      </c>
      <c r="K487">
        <f t="shared" si="7"/>
        <v>4.0431266846361336E-3</v>
      </c>
    </row>
    <row r="488" spans="1:11" x14ac:dyDescent="0.2">
      <c r="A488" s="15" t="s">
        <v>11</v>
      </c>
      <c r="B488" s="38">
        <v>43097</v>
      </c>
      <c r="C488" s="16">
        <v>314684</v>
      </c>
      <c r="D488" s="16">
        <v>9424871260</v>
      </c>
      <c r="E488" s="16">
        <v>29940</v>
      </c>
      <c r="F488" s="16">
        <v>30300</v>
      </c>
      <c r="G488" s="16">
        <v>29950.27</v>
      </c>
      <c r="H488" s="16">
        <v>29560</v>
      </c>
      <c r="I488" s="16">
        <v>0.47</v>
      </c>
      <c r="J488" s="16">
        <v>140</v>
      </c>
      <c r="K488">
        <f t="shared" si="7"/>
        <v>4.6979865771812346E-3</v>
      </c>
    </row>
    <row r="489" spans="1:11" x14ac:dyDescent="0.2">
      <c r="A489" s="17" t="s">
        <v>11</v>
      </c>
      <c r="B489" s="38">
        <v>43102</v>
      </c>
      <c r="C489" s="18">
        <v>53888</v>
      </c>
      <c r="D489" s="18">
        <v>1617810900</v>
      </c>
      <c r="E489" s="18">
        <v>30400</v>
      </c>
      <c r="F489" s="18">
        <v>30400</v>
      </c>
      <c r="G489" s="18">
        <v>30021.73</v>
      </c>
      <c r="H489" s="18">
        <v>29900</v>
      </c>
      <c r="I489" s="18">
        <v>1.54</v>
      </c>
      <c r="J489" s="18">
        <v>460</v>
      </c>
      <c r="K489">
        <f t="shared" si="7"/>
        <v>1.5364061456245803E-2</v>
      </c>
    </row>
    <row r="490" spans="1:11" x14ac:dyDescent="0.2">
      <c r="A490" s="17" t="s">
        <v>11</v>
      </c>
      <c r="B490" s="38">
        <v>43103</v>
      </c>
      <c r="C490" s="18">
        <v>138722</v>
      </c>
      <c r="D490" s="18">
        <v>4217079440</v>
      </c>
      <c r="E490" s="18">
        <v>30400</v>
      </c>
      <c r="F490" s="18">
        <v>30400</v>
      </c>
      <c r="G490" s="18">
        <v>30399.5</v>
      </c>
      <c r="H490" s="18">
        <v>30380</v>
      </c>
      <c r="I490" s="18">
        <v>0</v>
      </c>
      <c r="J490" s="18">
        <v>0</v>
      </c>
      <c r="K490">
        <f t="shared" si="7"/>
        <v>0</v>
      </c>
    </row>
    <row r="491" spans="1:11" x14ac:dyDescent="0.2">
      <c r="A491" s="17" t="s">
        <v>11</v>
      </c>
      <c r="B491" s="38">
        <v>43104</v>
      </c>
      <c r="C491" s="18">
        <v>35770</v>
      </c>
      <c r="D491" s="18">
        <v>1084994900</v>
      </c>
      <c r="E491" s="18">
        <v>30240</v>
      </c>
      <c r="F491" s="18">
        <v>30420</v>
      </c>
      <c r="G491" s="18">
        <v>30332.54</v>
      </c>
      <c r="H491" s="18">
        <v>30000</v>
      </c>
      <c r="I491" s="18">
        <v>-0.53</v>
      </c>
      <c r="J491" s="18">
        <v>-160</v>
      </c>
      <c r="K491">
        <f t="shared" si="7"/>
        <v>-5.2631578947368585E-3</v>
      </c>
    </row>
    <row r="492" spans="1:11" x14ac:dyDescent="0.2">
      <c r="A492" s="17" t="s">
        <v>11</v>
      </c>
      <c r="B492" s="38">
        <v>43105</v>
      </c>
      <c r="C492" s="18">
        <v>50245</v>
      </c>
      <c r="D492" s="18">
        <v>1520945800</v>
      </c>
      <c r="E492" s="18">
        <v>30300</v>
      </c>
      <c r="F492" s="18">
        <v>30380</v>
      </c>
      <c r="G492" s="18">
        <v>30270.59</v>
      </c>
      <c r="H492" s="18">
        <v>29620</v>
      </c>
      <c r="I492" s="18">
        <v>0.2</v>
      </c>
      <c r="J492" s="18">
        <v>60</v>
      </c>
      <c r="K492">
        <f t="shared" si="7"/>
        <v>1.9841269841269771E-3</v>
      </c>
    </row>
    <row r="493" spans="1:11" x14ac:dyDescent="0.2">
      <c r="A493" s="17" t="s">
        <v>11</v>
      </c>
      <c r="B493" s="38">
        <v>43109</v>
      </c>
      <c r="C493" s="18">
        <v>66597</v>
      </c>
      <c r="D493" s="18">
        <v>2012376340</v>
      </c>
      <c r="E493" s="18">
        <v>30000</v>
      </c>
      <c r="F493" s="18">
        <v>30300</v>
      </c>
      <c r="G493" s="18">
        <v>30217.22</v>
      </c>
      <c r="H493" s="18">
        <v>30000</v>
      </c>
      <c r="I493" s="18">
        <v>-0.99</v>
      </c>
      <c r="J493" s="18">
        <v>-300</v>
      </c>
      <c r="K493">
        <f t="shared" si="7"/>
        <v>-9.9009900990099098E-3</v>
      </c>
    </row>
    <row r="494" spans="1:11" x14ac:dyDescent="0.2">
      <c r="A494" s="17" t="s">
        <v>11</v>
      </c>
      <c r="B494" s="38">
        <v>43110</v>
      </c>
      <c r="C494" s="18">
        <v>202872</v>
      </c>
      <c r="D494" s="18">
        <v>6076079860</v>
      </c>
      <c r="E494" s="18">
        <v>29440</v>
      </c>
      <c r="F494" s="18">
        <v>30180</v>
      </c>
      <c r="G494" s="18">
        <v>29950.31</v>
      </c>
      <c r="H494" s="18">
        <v>29320</v>
      </c>
      <c r="I494" s="18">
        <v>-1.87</v>
      </c>
      <c r="J494" s="18">
        <v>-560</v>
      </c>
      <c r="K494">
        <f t="shared" si="7"/>
        <v>-1.866666666666672E-2</v>
      </c>
    </row>
    <row r="495" spans="1:11" x14ac:dyDescent="0.2">
      <c r="A495" s="17" t="s">
        <v>11</v>
      </c>
      <c r="B495" s="38">
        <v>43111</v>
      </c>
      <c r="C495" s="18">
        <v>21804</v>
      </c>
      <c r="D495" s="18">
        <v>639668420</v>
      </c>
      <c r="E495" s="18">
        <v>29460</v>
      </c>
      <c r="F495" s="18">
        <v>29500</v>
      </c>
      <c r="G495" s="18">
        <v>29337.21</v>
      </c>
      <c r="H495" s="18">
        <v>29200</v>
      </c>
      <c r="I495" s="18">
        <v>7.0000000000000007E-2</v>
      </c>
      <c r="J495" s="18">
        <v>20</v>
      </c>
      <c r="K495">
        <f t="shared" si="7"/>
        <v>6.7934782608691791E-4</v>
      </c>
    </row>
    <row r="496" spans="1:11" x14ac:dyDescent="0.2">
      <c r="A496" s="17" t="s">
        <v>11</v>
      </c>
      <c r="B496" s="38">
        <v>43112</v>
      </c>
      <c r="C496" s="18">
        <v>32874</v>
      </c>
      <c r="D496" s="18">
        <v>973057380</v>
      </c>
      <c r="E496" s="18">
        <v>29680</v>
      </c>
      <c r="F496" s="18">
        <v>29680</v>
      </c>
      <c r="G496" s="18">
        <v>29599.599999999999</v>
      </c>
      <c r="H496" s="18">
        <v>29460</v>
      </c>
      <c r="I496" s="18">
        <v>0.75</v>
      </c>
      <c r="J496" s="18">
        <v>220</v>
      </c>
      <c r="K496">
        <f t="shared" si="7"/>
        <v>7.4677528852682418E-3</v>
      </c>
    </row>
    <row r="497" spans="1:11" x14ac:dyDescent="0.2">
      <c r="A497" s="17" t="s">
        <v>11</v>
      </c>
      <c r="B497" s="38">
        <v>43115</v>
      </c>
      <c r="C497" s="18">
        <v>17535</v>
      </c>
      <c r="D497" s="18">
        <v>518862260</v>
      </c>
      <c r="E497" s="18">
        <v>29600</v>
      </c>
      <c r="F497" s="18">
        <v>29660</v>
      </c>
      <c r="G497" s="18">
        <v>29590.09</v>
      </c>
      <c r="H497" s="18">
        <v>29500</v>
      </c>
      <c r="I497" s="18">
        <v>-0.27</v>
      </c>
      <c r="J497" s="18">
        <v>-80</v>
      </c>
      <c r="K497">
        <f t="shared" si="7"/>
        <v>-2.6954177897574594E-3</v>
      </c>
    </row>
    <row r="498" spans="1:11" x14ac:dyDescent="0.2">
      <c r="A498" s="17" t="s">
        <v>11</v>
      </c>
      <c r="B498" s="38">
        <v>43116</v>
      </c>
      <c r="C498" s="18">
        <v>226544</v>
      </c>
      <c r="D498" s="18">
        <v>6756228120</v>
      </c>
      <c r="E498" s="18">
        <v>29720</v>
      </c>
      <c r="F498" s="18">
        <v>30000</v>
      </c>
      <c r="G498" s="18">
        <v>29823.03</v>
      </c>
      <c r="H498" s="18">
        <v>29540</v>
      </c>
      <c r="I498" s="18">
        <v>0.41</v>
      </c>
      <c r="J498" s="18">
        <v>120</v>
      </c>
      <c r="K498">
        <f t="shared" si="7"/>
        <v>4.0540540540541237E-3</v>
      </c>
    </row>
    <row r="499" spans="1:11" x14ac:dyDescent="0.2">
      <c r="A499" s="17" t="s">
        <v>11</v>
      </c>
      <c r="B499" s="38">
        <v>43117</v>
      </c>
      <c r="C499" s="18">
        <v>304847</v>
      </c>
      <c r="D499" s="18">
        <v>9204028660</v>
      </c>
      <c r="E499" s="18">
        <v>30480</v>
      </c>
      <c r="F499" s="18">
        <v>30480</v>
      </c>
      <c r="G499" s="18">
        <v>30192.29</v>
      </c>
      <c r="H499" s="18">
        <v>29720</v>
      </c>
      <c r="I499" s="18">
        <v>2.56</v>
      </c>
      <c r="J499" s="18">
        <v>760</v>
      </c>
      <c r="K499">
        <f t="shared" si="7"/>
        <v>2.5572005383580176E-2</v>
      </c>
    </row>
    <row r="500" spans="1:11" x14ac:dyDescent="0.2">
      <c r="A500" s="17" t="s">
        <v>11</v>
      </c>
      <c r="B500" s="38">
        <v>43118</v>
      </c>
      <c r="C500" s="18">
        <v>116049</v>
      </c>
      <c r="D500" s="18">
        <v>3559921440</v>
      </c>
      <c r="E500" s="18">
        <v>30740</v>
      </c>
      <c r="F500" s="18">
        <v>30820</v>
      </c>
      <c r="G500" s="18">
        <v>30676.02</v>
      </c>
      <c r="H500" s="18">
        <v>30480</v>
      </c>
      <c r="I500" s="18">
        <v>0.85</v>
      </c>
      <c r="J500" s="18">
        <v>260</v>
      </c>
      <c r="K500">
        <f t="shared" si="7"/>
        <v>8.5301837270341796E-3</v>
      </c>
    </row>
    <row r="501" spans="1:11" x14ac:dyDescent="0.2">
      <c r="A501" s="17" t="s">
        <v>11</v>
      </c>
      <c r="B501" s="38">
        <v>43119</v>
      </c>
      <c r="C501" s="18">
        <v>63913</v>
      </c>
      <c r="D501" s="18">
        <v>1962304980</v>
      </c>
      <c r="E501" s="18">
        <v>30720</v>
      </c>
      <c r="F501" s="18">
        <v>30740</v>
      </c>
      <c r="G501" s="18">
        <v>30702.75</v>
      </c>
      <c r="H501" s="18">
        <v>30640</v>
      </c>
      <c r="I501" s="18">
        <v>-7.0000000000000007E-2</v>
      </c>
      <c r="J501" s="18">
        <v>-20</v>
      </c>
      <c r="K501">
        <f t="shared" si="7"/>
        <v>-6.5061808718280822E-4</v>
      </c>
    </row>
    <row r="502" spans="1:11" x14ac:dyDescent="0.2">
      <c r="A502" s="17" t="s">
        <v>11</v>
      </c>
      <c r="B502" s="38">
        <v>43122</v>
      </c>
      <c r="C502" s="18">
        <v>494600</v>
      </c>
      <c r="D502" s="18">
        <v>15332275080</v>
      </c>
      <c r="E502" s="18">
        <v>31100</v>
      </c>
      <c r="F502" s="18">
        <v>31160</v>
      </c>
      <c r="G502" s="18">
        <v>30999.34</v>
      </c>
      <c r="H502" s="18">
        <v>30720</v>
      </c>
      <c r="I502" s="18">
        <v>1.24</v>
      </c>
      <c r="J502" s="18">
        <v>380</v>
      </c>
      <c r="K502">
        <f t="shared" si="7"/>
        <v>1.2369791666666741E-2</v>
      </c>
    </row>
    <row r="503" spans="1:11" x14ac:dyDescent="0.2">
      <c r="A503" s="17" t="s">
        <v>11</v>
      </c>
      <c r="B503" s="38">
        <v>43123</v>
      </c>
      <c r="C503" s="18">
        <v>243177</v>
      </c>
      <c r="D503" s="18">
        <v>7586959800</v>
      </c>
      <c r="E503" s="18">
        <v>31320</v>
      </c>
      <c r="F503" s="18">
        <v>31320</v>
      </c>
      <c r="G503" s="18">
        <v>31199.33</v>
      </c>
      <c r="H503" s="18">
        <v>30840</v>
      </c>
      <c r="I503" s="18">
        <v>0.71</v>
      </c>
      <c r="J503" s="18">
        <v>220</v>
      </c>
      <c r="K503">
        <f t="shared" si="7"/>
        <v>7.0739549839229365E-3</v>
      </c>
    </row>
    <row r="504" spans="1:11" x14ac:dyDescent="0.2">
      <c r="A504" s="17" t="s">
        <v>11</v>
      </c>
      <c r="B504" s="38">
        <v>43124</v>
      </c>
      <c r="C504" s="18">
        <v>249252</v>
      </c>
      <c r="D504" s="18">
        <v>7867540240</v>
      </c>
      <c r="E504" s="18">
        <v>31820</v>
      </c>
      <c r="F504" s="18">
        <v>32000</v>
      </c>
      <c r="G504" s="18">
        <v>31564.6</v>
      </c>
      <c r="H504" s="18">
        <v>30820</v>
      </c>
      <c r="I504" s="18">
        <v>1.6</v>
      </c>
      <c r="J504" s="18">
        <v>500</v>
      </c>
      <c r="K504">
        <f t="shared" si="7"/>
        <v>1.5964240102171123E-2</v>
      </c>
    </row>
    <row r="505" spans="1:11" x14ac:dyDescent="0.2">
      <c r="A505" s="17" t="s">
        <v>11</v>
      </c>
      <c r="B505" s="38">
        <v>43125</v>
      </c>
      <c r="C505" s="18">
        <v>348453</v>
      </c>
      <c r="D505" s="18">
        <v>11130953420</v>
      </c>
      <c r="E505" s="18">
        <v>31980</v>
      </c>
      <c r="F505" s="18">
        <v>32100</v>
      </c>
      <c r="G505" s="18">
        <v>31943.919999999998</v>
      </c>
      <c r="H505" s="18">
        <v>31800</v>
      </c>
      <c r="I505" s="18">
        <v>0.5</v>
      </c>
      <c r="J505" s="18">
        <v>160</v>
      </c>
      <c r="K505">
        <f t="shared" si="7"/>
        <v>5.0282840980515608E-3</v>
      </c>
    </row>
    <row r="506" spans="1:11" x14ac:dyDescent="0.2">
      <c r="A506" s="17" t="s">
        <v>11</v>
      </c>
      <c r="B506" s="38">
        <v>43126</v>
      </c>
      <c r="C506" s="18">
        <v>211854</v>
      </c>
      <c r="D506" s="18">
        <v>6834902040</v>
      </c>
      <c r="E506" s="18">
        <v>32300</v>
      </c>
      <c r="F506" s="18">
        <v>32300</v>
      </c>
      <c r="G506" s="18">
        <v>32262.32</v>
      </c>
      <c r="H506" s="18">
        <v>31980</v>
      </c>
      <c r="I506" s="18">
        <v>1</v>
      </c>
      <c r="J506" s="18">
        <v>320</v>
      </c>
      <c r="K506">
        <f t="shared" si="7"/>
        <v>1.0006253908692919E-2</v>
      </c>
    </row>
    <row r="507" spans="1:11" x14ac:dyDescent="0.2">
      <c r="A507" s="17" t="s">
        <v>11</v>
      </c>
      <c r="B507" s="38">
        <v>43129</v>
      </c>
      <c r="C507" s="18">
        <v>140070</v>
      </c>
      <c r="D507" s="18">
        <v>4529799180</v>
      </c>
      <c r="E507" s="18">
        <v>32400</v>
      </c>
      <c r="F507" s="18">
        <v>32700</v>
      </c>
      <c r="G507" s="18">
        <v>32339.54</v>
      </c>
      <c r="H507" s="18">
        <v>32160</v>
      </c>
      <c r="I507" s="18">
        <v>0.31</v>
      </c>
      <c r="J507" s="18">
        <v>100</v>
      </c>
      <c r="K507">
        <f t="shared" si="7"/>
        <v>3.0959752321981782E-3</v>
      </c>
    </row>
    <row r="508" spans="1:11" x14ac:dyDescent="0.2">
      <c r="A508" s="17" t="s">
        <v>11</v>
      </c>
      <c r="B508" s="38">
        <v>43130</v>
      </c>
      <c r="C508" s="18">
        <v>195072</v>
      </c>
      <c r="D508" s="18">
        <v>6263699100</v>
      </c>
      <c r="E508" s="18">
        <v>32140</v>
      </c>
      <c r="F508" s="18">
        <v>32380</v>
      </c>
      <c r="G508" s="18">
        <v>32109.68</v>
      </c>
      <c r="H508" s="18">
        <v>31880</v>
      </c>
      <c r="I508" s="18">
        <v>-0.8</v>
      </c>
      <c r="J508" s="18">
        <v>-260</v>
      </c>
      <c r="K508">
        <f t="shared" si="7"/>
        <v>-8.0246913580246382E-3</v>
      </c>
    </row>
    <row r="509" spans="1:11" x14ac:dyDescent="0.2">
      <c r="A509" s="17" t="s">
        <v>11</v>
      </c>
      <c r="B509" s="38">
        <v>43131</v>
      </c>
      <c r="C509" s="18">
        <v>117487</v>
      </c>
      <c r="D509" s="18">
        <v>3759946760</v>
      </c>
      <c r="E509" s="18">
        <v>31880</v>
      </c>
      <c r="F509" s="18">
        <v>32200</v>
      </c>
      <c r="G509" s="18">
        <v>32003.09</v>
      </c>
      <c r="H509" s="18">
        <v>31880</v>
      </c>
      <c r="I509" s="18">
        <v>-0.81</v>
      </c>
      <c r="J509" s="18">
        <v>-260</v>
      </c>
      <c r="K509">
        <f t="shared" si="7"/>
        <v>-8.0896079651524566E-3</v>
      </c>
    </row>
    <row r="510" spans="1:11" x14ac:dyDescent="0.2">
      <c r="A510" s="17" t="s">
        <v>11</v>
      </c>
      <c r="B510" s="38">
        <v>43132</v>
      </c>
      <c r="C510" s="18">
        <v>352287</v>
      </c>
      <c r="D510" s="18">
        <v>11183406520</v>
      </c>
      <c r="E510" s="18">
        <v>31820</v>
      </c>
      <c r="F510" s="18">
        <v>32000</v>
      </c>
      <c r="G510" s="18">
        <v>31745.16</v>
      </c>
      <c r="H510" s="18">
        <v>31520</v>
      </c>
      <c r="I510" s="18">
        <v>-0.19</v>
      </c>
      <c r="J510" s="18">
        <v>-60</v>
      </c>
      <c r="K510">
        <f t="shared" si="7"/>
        <v>-1.8820577164366803E-3</v>
      </c>
    </row>
    <row r="511" spans="1:11" x14ac:dyDescent="0.2">
      <c r="A511" s="17" t="s">
        <v>11</v>
      </c>
      <c r="B511" s="38">
        <v>43133</v>
      </c>
      <c r="C511" s="18">
        <v>9873</v>
      </c>
      <c r="D511" s="18">
        <v>311077160</v>
      </c>
      <c r="E511" s="18">
        <v>31680</v>
      </c>
      <c r="F511" s="18">
        <v>31700</v>
      </c>
      <c r="G511" s="18">
        <v>31507.87</v>
      </c>
      <c r="H511" s="18">
        <v>30980</v>
      </c>
      <c r="I511" s="18">
        <v>-0.44</v>
      </c>
      <c r="J511" s="18">
        <v>-140</v>
      </c>
      <c r="K511">
        <f t="shared" si="7"/>
        <v>-4.3997485857950602E-3</v>
      </c>
    </row>
    <row r="512" spans="1:11" x14ac:dyDescent="0.2">
      <c r="A512" s="17" t="s">
        <v>11</v>
      </c>
      <c r="B512" s="38">
        <v>43136</v>
      </c>
      <c r="C512" s="18">
        <v>157936</v>
      </c>
      <c r="D512" s="18">
        <v>4918193420</v>
      </c>
      <c r="E512" s="18">
        <v>31000</v>
      </c>
      <c r="F512" s="18">
        <v>31400</v>
      </c>
      <c r="G512" s="18">
        <v>31140.42</v>
      </c>
      <c r="H512" s="18">
        <v>30620</v>
      </c>
      <c r="I512" s="18">
        <v>-2.15</v>
      </c>
      <c r="J512" s="18">
        <v>-680</v>
      </c>
      <c r="K512">
        <f t="shared" si="7"/>
        <v>-2.146464646464652E-2</v>
      </c>
    </row>
    <row r="513" spans="1:11" x14ac:dyDescent="0.2">
      <c r="A513" s="17" t="s">
        <v>11</v>
      </c>
      <c r="B513" s="38">
        <v>43137</v>
      </c>
      <c r="C513" s="18">
        <v>149577</v>
      </c>
      <c r="D513" s="18">
        <v>4665704560</v>
      </c>
      <c r="E513" s="18">
        <v>31400</v>
      </c>
      <c r="F513" s="18">
        <v>31600</v>
      </c>
      <c r="G513" s="18">
        <v>31192.66</v>
      </c>
      <c r="H513" s="18">
        <v>30620</v>
      </c>
      <c r="I513" s="18">
        <v>1.29</v>
      </c>
      <c r="J513" s="18">
        <v>400</v>
      </c>
      <c r="K513">
        <f t="shared" si="7"/>
        <v>1.2903225806451646E-2</v>
      </c>
    </row>
    <row r="514" spans="1:11" x14ac:dyDescent="0.2">
      <c r="A514" s="17" t="s">
        <v>11</v>
      </c>
      <c r="B514" s="38">
        <v>43138</v>
      </c>
      <c r="C514" s="18">
        <v>190298</v>
      </c>
      <c r="D514" s="18">
        <v>6002246240</v>
      </c>
      <c r="E514" s="18">
        <v>31840</v>
      </c>
      <c r="F514" s="18">
        <v>32100</v>
      </c>
      <c r="G514" s="18">
        <v>31541.3</v>
      </c>
      <c r="H514" s="18">
        <v>31280</v>
      </c>
      <c r="I514" s="18">
        <v>1.4</v>
      </c>
      <c r="J514" s="18">
        <v>440</v>
      </c>
      <c r="K514">
        <f t="shared" si="7"/>
        <v>1.4012738853503182E-2</v>
      </c>
    </row>
    <row r="515" spans="1:11" x14ac:dyDescent="0.2">
      <c r="A515" s="17" t="s">
        <v>11</v>
      </c>
      <c r="B515" s="38">
        <v>43139</v>
      </c>
      <c r="C515" s="18">
        <v>129904</v>
      </c>
      <c r="D515" s="18">
        <v>4088843660</v>
      </c>
      <c r="E515" s="18">
        <v>31500</v>
      </c>
      <c r="F515" s="18">
        <v>31800</v>
      </c>
      <c r="G515" s="18">
        <v>31475.89</v>
      </c>
      <c r="H515" s="18">
        <v>31140</v>
      </c>
      <c r="I515" s="18">
        <v>-1.07</v>
      </c>
      <c r="J515" s="18">
        <v>-340</v>
      </c>
      <c r="K515">
        <f t="shared" si="7"/>
        <v>-1.0678391959799027E-2</v>
      </c>
    </row>
    <row r="516" spans="1:11" x14ac:dyDescent="0.2">
      <c r="A516" s="17" t="s">
        <v>11</v>
      </c>
      <c r="B516" s="38">
        <v>43140</v>
      </c>
      <c r="C516" s="18">
        <v>63590</v>
      </c>
      <c r="D516" s="18">
        <v>1977093860</v>
      </c>
      <c r="E516" s="18">
        <v>31120</v>
      </c>
      <c r="F516" s="18">
        <v>31420</v>
      </c>
      <c r="G516" s="18">
        <v>31091.27</v>
      </c>
      <c r="H516" s="18">
        <v>30840</v>
      </c>
      <c r="I516" s="18">
        <v>-1.21</v>
      </c>
      <c r="J516" s="18">
        <v>-380</v>
      </c>
      <c r="K516">
        <f t="shared" ref="K516:K579" si="8">+E516/E515-1</f>
        <v>-1.2063492063492109E-2</v>
      </c>
    </row>
    <row r="517" spans="1:11" x14ac:dyDescent="0.2">
      <c r="A517" s="17" t="s">
        <v>11</v>
      </c>
      <c r="B517" s="38">
        <v>43143</v>
      </c>
      <c r="C517" s="18">
        <v>102621</v>
      </c>
      <c r="D517" s="18">
        <v>3244399360</v>
      </c>
      <c r="E517" s="18">
        <v>31900</v>
      </c>
      <c r="F517" s="18">
        <v>31900</v>
      </c>
      <c r="G517" s="18">
        <v>31615.360000000001</v>
      </c>
      <c r="H517" s="18">
        <v>31120</v>
      </c>
      <c r="I517" s="18">
        <v>2.5099999999999998</v>
      </c>
      <c r="J517" s="18">
        <v>780</v>
      </c>
      <c r="K517">
        <f t="shared" si="8"/>
        <v>2.5064267352185032E-2</v>
      </c>
    </row>
    <row r="518" spans="1:11" x14ac:dyDescent="0.2">
      <c r="A518" s="17" t="s">
        <v>11</v>
      </c>
      <c r="B518" s="38">
        <v>43144</v>
      </c>
      <c r="C518" s="18">
        <v>832231</v>
      </c>
      <c r="D518" s="18">
        <v>26165445060</v>
      </c>
      <c r="E518" s="18">
        <v>31400</v>
      </c>
      <c r="F518" s="18">
        <v>31900</v>
      </c>
      <c r="G518" s="18">
        <v>31440.12</v>
      </c>
      <c r="H518" s="18">
        <v>30700</v>
      </c>
      <c r="I518" s="18">
        <v>-1.57</v>
      </c>
      <c r="J518" s="18">
        <v>-500</v>
      </c>
      <c r="K518">
        <f t="shared" si="8"/>
        <v>-1.5673981191222541E-2</v>
      </c>
    </row>
    <row r="519" spans="1:11" x14ac:dyDescent="0.2">
      <c r="A519" s="17" t="s">
        <v>11</v>
      </c>
      <c r="B519" s="38">
        <v>43145</v>
      </c>
      <c r="C519" s="18">
        <v>245586</v>
      </c>
      <c r="D519" s="18">
        <v>7729035560</v>
      </c>
      <c r="E519" s="18">
        <v>31480</v>
      </c>
      <c r="F519" s="18">
        <v>31620</v>
      </c>
      <c r="G519" s="18">
        <v>31471.81</v>
      </c>
      <c r="H519" s="18">
        <v>31300</v>
      </c>
      <c r="I519" s="18">
        <v>0.25</v>
      </c>
      <c r="J519" s="18">
        <v>80</v>
      </c>
      <c r="K519">
        <f t="shared" si="8"/>
        <v>2.5477707006369421E-3</v>
      </c>
    </row>
    <row r="520" spans="1:11" x14ac:dyDescent="0.2">
      <c r="A520" s="17" t="s">
        <v>11</v>
      </c>
      <c r="B520" s="38">
        <v>43146</v>
      </c>
      <c r="C520" s="18">
        <v>214208</v>
      </c>
      <c r="D520" s="18">
        <v>6740314340</v>
      </c>
      <c r="E520" s="18">
        <v>31400</v>
      </c>
      <c r="F520" s="18">
        <v>31660</v>
      </c>
      <c r="G520" s="18">
        <v>31466.21</v>
      </c>
      <c r="H520" s="18">
        <v>31160</v>
      </c>
      <c r="I520" s="18">
        <v>-0.25</v>
      </c>
      <c r="J520" s="18">
        <v>-80</v>
      </c>
      <c r="K520">
        <f t="shared" si="8"/>
        <v>-2.5412960609910717E-3</v>
      </c>
    </row>
    <row r="521" spans="1:11" x14ac:dyDescent="0.2">
      <c r="A521" s="17" t="s">
        <v>11</v>
      </c>
      <c r="B521" s="38">
        <v>43147</v>
      </c>
      <c r="C521" s="18">
        <v>6645</v>
      </c>
      <c r="D521" s="18">
        <v>208308120</v>
      </c>
      <c r="E521" s="18">
        <v>31460</v>
      </c>
      <c r="F521" s="18">
        <v>31460</v>
      </c>
      <c r="G521" s="18">
        <v>31348.1</v>
      </c>
      <c r="H521" s="18">
        <v>31140</v>
      </c>
      <c r="I521" s="18">
        <v>0.19</v>
      </c>
      <c r="J521" s="18">
        <v>60</v>
      </c>
      <c r="K521">
        <f t="shared" si="8"/>
        <v>1.9108280254778176E-3</v>
      </c>
    </row>
    <row r="522" spans="1:11" x14ac:dyDescent="0.2">
      <c r="A522" s="17" t="s">
        <v>11</v>
      </c>
      <c r="B522" s="38">
        <v>43150</v>
      </c>
      <c r="C522" s="18">
        <v>85760</v>
      </c>
      <c r="D522" s="18">
        <v>2697426800</v>
      </c>
      <c r="E522" s="18">
        <v>31200</v>
      </c>
      <c r="F522" s="18">
        <v>31500</v>
      </c>
      <c r="G522" s="18">
        <v>31453.200000000001</v>
      </c>
      <c r="H522" s="18">
        <v>31180</v>
      </c>
      <c r="I522" s="18">
        <v>-0.83</v>
      </c>
      <c r="J522" s="18">
        <v>-260</v>
      </c>
      <c r="K522">
        <f t="shared" si="8"/>
        <v>-8.2644628099173278E-3</v>
      </c>
    </row>
    <row r="523" spans="1:11" x14ac:dyDescent="0.2">
      <c r="A523" s="17" t="s">
        <v>11</v>
      </c>
      <c r="B523" s="38">
        <v>43151</v>
      </c>
      <c r="C523" s="18">
        <v>228257</v>
      </c>
      <c r="D523" s="18">
        <v>7061243100</v>
      </c>
      <c r="E523" s="18">
        <v>30620</v>
      </c>
      <c r="F523" s="18">
        <v>31200</v>
      </c>
      <c r="G523" s="18">
        <v>30935.49</v>
      </c>
      <c r="H523" s="18">
        <v>30620</v>
      </c>
      <c r="I523" s="18">
        <v>-1.86</v>
      </c>
      <c r="J523" s="18">
        <v>-580</v>
      </c>
      <c r="K523">
        <f t="shared" si="8"/>
        <v>-1.8589743589743635E-2</v>
      </c>
    </row>
    <row r="524" spans="1:11" x14ac:dyDescent="0.2">
      <c r="A524" s="17" t="s">
        <v>11</v>
      </c>
      <c r="B524" s="38">
        <v>43152</v>
      </c>
      <c r="C524" s="18">
        <v>109571</v>
      </c>
      <c r="D524" s="18">
        <v>3331248220</v>
      </c>
      <c r="E524" s="18">
        <v>30200</v>
      </c>
      <c r="F524" s="18">
        <v>30980</v>
      </c>
      <c r="G524" s="18">
        <v>30402.65</v>
      </c>
      <c r="H524" s="18">
        <v>30200</v>
      </c>
      <c r="I524" s="18">
        <v>-1.37</v>
      </c>
      <c r="J524" s="18">
        <v>-420</v>
      </c>
      <c r="K524">
        <f t="shared" si="8"/>
        <v>-1.3716525146962755E-2</v>
      </c>
    </row>
    <row r="525" spans="1:11" x14ac:dyDescent="0.2">
      <c r="A525" s="17" t="s">
        <v>11</v>
      </c>
      <c r="B525" s="38">
        <v>43153</v>
      </c>
      <c r="C525" s="18">
        <v>718667</v>
      </c>
      <c r="D525" s="18">
        <v>21778599380</v>
      </c>
      <c r="E525" s="18">
        <v>30240</v>
      </c>
      <c r="F525" s="18">
        <v>30500</v>
      </c>
      <c r="G525" s="18">
        <v>30304.16</v>
      </c>
      <c r="H525" s="18">
        <v>30180</v>
      </c>
      <c r="I525" s="18">
        <v>0.13</v>
      </c>
      <c r="J525" s="18">
        <v>40</v>
      </c>
      <c r="K525">
        <f t="shared" si="8"/>
        <v>1.3245033112583293E-3</v>
      </c>
    </row>
    <row r="526" spans="1:11" x14ac:dyDescent="0.2">
      <c r="A526" s="17" t="s">
        <v>11</v>
      </c>
      <c r="B526" s="38">
        <v>43154</v>
      </c>
      <c r="C526" s="18">
        <v>61442</v>
      </c>
      <c r="D526" s="18">
        <v>1854799320</v>
      </c>
      <c r="E526" s="18">
        <v>30160</v>
      </c>
      <c r="F526" s="18">
        <v>30780</v>
      </c>
      <c r="G526" s="18">
        <v>30187.81</v>
      </c>
      <c r="H526" s="18">
        <v>29820</v>
      </c>
      <c r="I526" s="18">
        <v>-0.26</v>
      </c>
      <c r="J526" s="18">
        <v>-80</v>
      </c>
      <c r="K526">
        <f t="shared" si="8"/>
        <v>-2.6455026455026731E-3</v>
      </c>
    </row>
    <row r="527" spans="1:11" x14ac:dyDescent="0.2">
      <c r="A527" s="17" t="s">
        <v>11</v>
      </c>
      <c r="B527" s="38">
        <v>43157</v>
      </c>
      <c r="C527" s="18">
        <v>204496</v>
      </c>
      <c r="D527" s="18">
        <v>6132096220</v>
      </c>
      <c r="E527" s="18">
        <v>29940</v>
      </c>
      <c r="F527" s="18">
        <v>30080</v>
      </c>
      <c r="G527" s="18">
        <v>29986.39</v>
      </c>
      <c r="H527" s="18">
        <v>29800</v>
      </c>
      <c r="I527" s="18">
        <v>-0.73</v>
      </c>
      <c r="J527" s="18">
        <v>-220</v>
      </c>
      <c r="K527">
        <f t="shared" si="8"/>
        <v>-7.2944297082228049E-3</v>
      </c>
    </row>
    <row r="528" spans="1:11" x14ac:dyDescent="0.2">
      <c r="A528" s="17" t="s">
        <v>11</v>
      </c>
      <c r="B528" s="38">
        <v>43158</v>
      </c>
      <c r="C528" s="18">
        <v>275902</v>
      </c>
      <c r="D528" s="18">
        <v>8230191880</v>
      </c>
      <c r="E528" s="18">
        <v>29820</v>
      </c>
      <c r="F528" s="18">
        <v>30000</v>
      </c>
      <c r="G528" s="18">
        <v>29830.13</v>
      </c>
      <c r="H528" s="18">
        <v>29760</v>
      </c>
      <c r="I528" s="18">
        <v>-0.4</v>
      </c>
      <c r="J528" s="18">
        <v>-120</v>
      </c>
      <c r="K528">
        <f t="shared" si="8"/>
        <v>-4.0080160320641323E-3</v>
      </c>
    </row>
    <row r="529" spans="1:11" x14ac:dyDescent="0.2">
      <c r="A529" s="17" t="s">
        <v>11</v>
      </c>
      <c r="B529" s="38">
        <v>43159</v>
      </c>
      <c r="C529" s="18">
        <v>98801</v>
      </c>
      <c r="D529" s="18">
        <v>2935984800</v>
      </c>
      <c r="E529" s="18">
        <v>29700</v>
      </c>
      <c r="F529" s="18">
        <v>29780</v>
      </c>
      <c r="G529" s="18">
        <v>29716.14</v>
      </c>
      <c r="H529" s="18">
        <v>29700</v>
      </c>
      <c r="I529" s="18">
        <v>-0.4</v>
      </c>
      <c r="J529" s="18">
        <v>-120</v>
      </c>
      <c r="K529">
        <f t="shared" si="8"/>
        <v>-4.0241448692153181E-3</v>
      </c>
    </row>
    <row r="530" spans="1:11" x14ac:dyDescent="0.2">
      <c r="A530" s="17" t="s">
        <v>11</v>
      </c>
      <c r="B530" s="38">
        <v>43160</v>
      </c>
      <c r="C530" s="18">
        <v>59166</v>
      </c>
      <c r="D530" s="18">
        <v>1762322080</v>
      </c>
      <c r="E530" s="18">
        <v>30000</v>
      </c>
      <c r="F530" s="18">
        <v>30000</v>
      </c>
      <c r="G530" s="18">
        <v>29786.06</v>
      </c>
      <c r="H530" s="18">
        <v>29580</v>
      </c>
      <c r="I530" s="18">
        <v>1.01</v>
      </c>
      <c r="J530" s="18">
        <v>300</v>
      </c>
      <c r="K530">
        <f t="shared" si="8"/>
        <v>1.0101010101010166E-2</v>
      </c>
    </row>
    <row r="531" spans="1:11" x14ac:dyDescent="0.2">
      <c r="A531" s="17" t="s">
        <v>11</v>
      </c>
      <c r="B531" s="38">
        <v>43161</v>
      </c>
      <c r="C531" s="18">
        <v>7292</v>
      </c>
      <c r="D531" s="18">
        <v>218412260</v>
      </c>
      <c r="E531" s="18">
        <v>30000</v>
      </c>
      <c r="F531" s="18">
        <v>30000</v>
      </c>
      <c r="G531" s="18">
        <v>29952.31</v>
      </c>
      <c r="H531" s="18">
        <v>29820</v>
      </c>
      <c r="I531" s="18">
        <v>0</v>
      </c>
      <c r="J531" s="18">
        <v>0</v>
      </c>
      <c r="K531">
        <f t="shared" si="8"/>
        <v>0</v>
      </c>
    </row>
    <row r="532" spans="1:11" x14ac:dyDescent="0.2">
      <c r="A532" s="17" t="s">
        <v>11</v>
      </c>
      <c r="B532" s="38">
        <v>43164</v>
      </c>
      <c r="C532" s="18">
        <v>19783</v>
      </c>
      <c r="D532" s="18">
        <v>589591700</v>
      </c>
      <c r="E532" s="18">
        <v>29760</v>
      </c>
      <c r="F532" s="18">
        <v>30000</v>
      </c>
      <c r="G532" s="18">
        <v>29802.95</v>
      </c>
      <c r="H532" s="18">
        <v>29620</v>
      </c>
      <c r="I532" s="18">
        <v>-0.8</v>
      </c>
      <c r="J532" s="18">
        <v>-240</v>
      </c>
      <c r="K532">
        <f t="shared" si="8"/>
        <v>-8.0000000000000071E-3</v>
      </c>
    </row>
    <row r="533" spans="1:11" x14ac:dyDescent="0.2">
      <c r="A533" s="17" t="s">
        <v>11</v>
      </c>
      <c r="B533" s="38">
        <v>43165</v>
      </c>
      <c r="C533" s="18">
        <v>112874</v>
      </c>
      <c r="D533" s="18">
        <v>3382042540</v>
      </c>
      <c r="E533" s="18">
        <v>29820</v>
      </c>
      <c r="F533" s="18">
        <v>30000</v>
      </c>
      <c r="G533" s="18">
        <v>29962.99</v>
      </c>
      <c r="H533" s="18">
        <v>29700</v>
      </c>
      <c r="I533" s="18">
        <v>0.2</v>
      </c>
      <c r="J533" s="18">
        <v>60</v>
      </c>
      <c r="K533">
        <f t="shared" si="8"/>
        <v>2.0161290322580072E-3</v>
      </c>
    </row>
    <row r="534" spans="1:11" x14ac:dyDescent="0.2">
      <c r="A534" s="17" t="s">
        <v>11</v>
      </c>
      <c r="B534" s="38">
        <v>43166</v>
      </c>
      <c r="C534" s="18">
        <v>54701</v>
      </c>
      <c r="D534" s="18">
        <v>1634040800</v>
      </c>
      <c r="E534" s="18">
        <v>29880</v>
      </c>
      <c r="F534" s="18">
        <v>30000</v>
      </c>
      <c r="G534" s="18">
        <v>29872.23</v>
      </c>
      <c r="H534" s="18">
        <v>29740</v>
      </c>
      <c r="I534" s="18">
        <v>0.2</v>
      </c>
      <c r="J534" s="18">
        <v>60</v>
      </c>
      <c r="K534">
        <f t="shared" si="8"/>
        <v>2.012072434607548E-3</v>
      </c>
    </row>
    <row r="535" spans="1:11" x14ac:dyDescent="0.2">
      <c r="A535" s="17" t="s">
        <v>11</v>
      </c>
      <c r="B535" s="38">
        <v>43167</v>
      </c>
      <c r="C535" s="18">
        <v>26339</v>
      </c>
      <c r="D535" s="18">
        <v>792326440</v>
      </c>
      <c r="E535" s="18">
        <v>30200</v>
      </c>
      <c r="F535" s="18">
        <v>30400</v>
      </c>
      <c r="G535" s="18">
        <v>30081.87</v>
      </c>
      <c r="H535" s="18">
        <v>29800</v>
      </c>
      <c r="I535" s="18">
        <v>1.07</v>
      </c>
      <c r="J535" s="18">
        <v>320</v>
      </c>
      <c r="K535">
        <f t="shared" si="8"/>
        <v>1.0709504685408211E-2</v>
      </c>
    </row>
    <row r="536" spans="1:11" x14ac:dyDescent="0.2">
      <c r="A536" s="17" t="s">
        <v>11</v>
      </c>
      <c r="B536" s="38">
        <v>43168</v>
      </c>
      <c r="C536" s="18">
        <v>294246</v>
      </c>
      <c r="D536" s="18">
        <v>8913555280</v>
      </c>
      <c r="E536" s="18">
        <v>30200</v>
      </c>
      <c r="F536" s="18">
        <v>30860</v>
      </c>
      <c r="G536" s="18">
        <v>30292.87</v>
      </c>
      <c r="H536" s="18">
        <v>29900</v>
      </c>
      <c r="I536" s="18">
        <v>0</v>
      </c>
      <c r="J536" s="18">
        <v>0</v>
      </c>
      <c r="K536">
        <f t="shared" si="8"/>
        <v>0</v>
      </c>
    </row>
    <row r="537" spans="1:11" x14ac:dyDescent="0.2">
      <c r="A537" s="17" t="s">
        <v>11</v>
      </c>
      <c r="B537" s="38">
        <v>43171</v>
      </c>
      <c r="C537" s="18">
        <v>28846</v>
      </c>
      <c r="D537" s="18">
        <v>859892540</v>
      </c>
      <c r="E537" s="18">
        <v>29780</v>
      </c>
      <c r="F537" s="18">
        <v>30400</v>
      </c>
      <c r="G537" s="18">
        <v>29809.77</v>
      </c>
      <c r="H537" s="18">
        <v>29700</v>
      </c>
      <c r="I537" s="18">
        <v>-1.39</v>
      </c>
      <c r="J537" s="18">
        <v>-420</v>
      </c>
      <c r="K537">
        <f t="shared" si="8"/>
        <v>-1.3907284768211903E-2</v>
      </c>
    </row>
    <row r="538" spans="1:11" x14ac:dyDescent="0.2">
      <c r="A538" s="17" t="s">
        <v>11</v>
      </c>
      <c r="B538" s="38">
        <v>43172</v>
      </c>
      <c r="C538" s="18">
        <v>205121</v>
      </c>
      <c r="D538" s="18">
        <v>6146196640</v>
      </c>
      <c r="E538" s="18">
        <v>29880</v>
      </c>
      <c r="F538" s="18">
        <v>30000</v>
      </c>
      <c r="G538" s="18">
        <v>29963.759999999998</v>
      </c>
      <c r="H538" s="18">
        <v>29800</v>
      </c>
      <c r="I538" s="18">
        <v>0.34</v>
      </c>
      <c r="J538" s="18">
        <v>100</v>
      </c>
      <c r="K538">
        <f t="shared" si="8"/>
        <v>3.3579583613163599E-3</v>
      </c>
    </row>
    <row r="539" spans="1:11" x14ac:dyDescent="0.2">
      <c r="A539" s="17" t="s">
        <v>11</v>
      </c>
      <c r="B539" s="38">
        <v>43173</v>
      </c>
      <c r="C539" s="18">
        <v>149106</v>
      </c>
      <c r="D539" s="18">
        <v>4470507700</v>
      </c>
      <c r="E539" s="18">
        <v>30200</v>
      </c>
      <c r="F539" s="18">
        <v>30200</v>
      </c>
      <c r="G539" s="18">
        <v>29982.080000000002</v>
      </c>
      <c r="H539" s="18">
        <v>29820</v>
      </c>
      <c r="I539" s="18">
        <v>1.07</v>
      </c>
      <c r="J539" s="18">
        <v>320</v>
      </c>
      <c r="K539">
        <f t="shared" si="8"/>
        <v>1.0709504685408211E-2</v>
      </c>
    </row>
    <row r="540" spans="1:11" x14ac:dyDescent="0.2">
      <c r="A540" s="17" t="s">
        <v>11</v>
      </c>
      <c r="B540" s="38">
        <v>43174</v>
      </c>
      <c r="C540" s="18">
        <v>258455</v>
      </c>
      <c r="D540" s="18">
        <v>7804031360</v>
      </c>
      <c r="E540" s="18">
        <v>30240</v>
      </c>
      <c r="F540" s="18">
        <v>30300</v>
      </c>
      <c r="G540" s="18">
        <v>30194.93</v>
      </c>
      <c r="H540" s="18">
        <v>29840</v>
      </c>
      <c r="I540" s="18">
        <v>0.13</v>
      </c>
      <c r="J540" s="18">
        <v>40</v>
      </c>
      <c r="K540">
        <f t="shared" si="8"/>
        <v>1.3245033112583293E-3</v>
      </c>
    </row>
    <row r="541" spans="1:11" x14ac:dyDescent="0.2">
      <c r="A541" s="17" t="s">
        <v>11</v>
      </c>
      <c r="B541" s="38">
        <v>43175</v>
      </c>
      <c r="C541" s="18">
        <v>328689</v>
      </c>
      <c r="D541" s="18">
        <v>9941759800</v>
      </c>
      <c r="E541" s="18">
        <v>30220</v>
      </c>
      <c r="F541" s="18">
        <v>30500</v>
      </c>
      <c r="G541" s="18">
        <v>30246.71</v>
      </c>
      <c r="H541" s="18">
        <v>30040</v>
      </c>
      <c r="I541" s="18">
        <v>-7.0000000000000007E-2</v>
      </c>
      <c r="J541" s="18">
        <v>-20</v>
      </c>
      <c r="K541">
        <f t="shared" si="8"/>
        <v>-6.6137566137569603E-4</v>
      </c>
    </row>
    <row r="542" spans="1:11" x14ac:dyDescent="0.2">
      <c r="A542" s="17" t="s">
        <v>11</v>
      </c>
      <c r="B542" s="38">
        <v>43179</v>
      </c>
      <c r="C542" s="18">
        <v>39530</v>
      </c>
      <c r="D542" s="18">
        <v>1190146120</v>
      </c>
      <c r="E542" s="18">
        <v>30100</v>
      </c>
      <c r="F542" s="18">
        <v>30220</v>
      </c>
      <c r="G542" s="18">
        <v>30107.42</v>
      </c>
      <c r="H542" s="18">
        <v>29840</v>
      </c>
      <c r="I542" s="18">
        <v>-0.4</v>
      </c>
      <c r="J542" s="18">
        <v>-120</v>
      </c>
      <c r="K542">
        <f t="shared" si="8"/>
        <v>-3.97088021178027E-3</v>
      </c>
    </row>
    <row r="543" spans="1:11" x14ac:dyDescent="0.2">
      <c r="A543" s="17" t="s">
        <v>11</v>
      </c>
      <c r="B543" s="38">
        <v>43180</v>
      </c>
      <c r="C543" s="18">
        <v>81485</v>
      </c>
      <c r="D543" s="18">
        <v>2454528060</v>
      </c>
      <c r="E543" s="18">
        <v>29980</v>
      </c>
      <c r="F543" s="18">
        <v>30500</v>
      </c>
      <c r="G543" s="18">
        <v>30122.45</v>
      </c>
      <c r="H543" s="18">
        <v>29980</v>
      </c>
      <c r="I543" s="18">
        <v>-0.4</v>
      </c>
      <c r="J543" s="18">
        <v>-120</v>
      </c>
      <c r="K543">
        <f t="shared" si="8"/>
        <v>-3.9867109634551534E-3</v>
      </c>
    </row>
    <row r="544" spans="1:11" x14ac:dyDescent="0.2">
      <c r="A544" s="17" t="s">
        <v>11</v>
      </c>
      <c r="B544" s="38">
        <v>43181</v>
      </c>
      <c r="C544" s="18">
        <v>183347</v>
      </c>
      <c r="D544" s="18">
        <v>5477602980</v>
      </c>
      <c r="E544" s="18">
        <v>29980</v>
      </c>
      <c r="F544" s="18">
        <v>29980</v>
      </c>
      <c r="G544" s="18">
        <v>29875.61</v>
      </c>
      <c r="H544" s="18">
        <v>29820</v>
      </c>
      <c r="I544" s="18">
        <v>0</v>
      </c>
      <c r="J544" s="18">
        <v>0</v>
      </c>
      <c r="K544">
        <f t="shared" si="8"/>
        <v>0</v>
      </c>
    </row>
    <row r="545" spans="1:11" x14ac:dyDescent="0.2">
      <c r="A545" s="17" t="s">
        <v>11</v>
      </c>
      <c r="B545" s="38">
        <v>43182</v>
      </c>
      <c r="C545" s="18">
        <v>118494</v>
      </c>
      <c r="D545" s="18">
        <v>3541703860</v>
      </c>
      <c r="E545" s="18">
        <v>29940</v>
      </c>
      <c r="F545" s="18">
        <v>30140</v>
      </c>
      <c r="G545" s="18">
        <v>29889.31</v>
      </c>
      <c r="H545" s="18">
        <v>29800</v>
      </c>
      <c r="I545" s="18">
        <v>-0.13</v>
      </c>
      <c r="J545" s="18">
        <v>-40</v>
      </c>
      <c r="K545">
        <f t="shared" si="8"/>
        <v>-1.3342228152101177E-3</v>
      </c>
    </row>
    <row r="546" spans="1:11" x14ac:dyDescent="0.2">
      <c r="A546" s="17" t="s">
        <v>11</v>
      </c>
      <c r="B546" s="38">
        <v>43185</v>
      </c>
      <c r="C546" s="18">
        <v>92968</v>
      </c>
      <c r="D546" s="18">
        <v>2786271640</v>
      </c>
      <c r="E546" s="18">
        <v>29940</v>
      </c>
      <c r="F546" s="18">
        <v>30160</v>
      </c>
      <c r="G546" s="18">
        <v>29970.22</v>
      </c>
      <c r="H546" s="18">
        <v>29900</v>
      </c>
      <c r="I546" s="18">
        <v>0</v>
      </c>
      <c r="J546" s="18">
        <v>0</v>
      </c>
      <c r="K546">
        <f t="shared" si="8"/>
        <v>0</v>
      </c>
    </row>
    <row r="547" spans="1:11" x14ac:dyDescent="0.2">
      <c r="A547" s="17" t="s">
        <v>11</v>
      </c>
      <c r="B547" s="38">
        <v>43186</v>
      </c>
      <c r="C547" s="18">
        <v>212447</v>
      </c>
      <c r="D547" s="18">
        <v>6381472200</v>
      </c>
      <c r="E547" s="18">
        <v>30160</v>
      </c>
      <c r="F547" s="18">
        <v>30300</v>
      </c>
      <c r="G547" s="18">
        <v>30037.95</v>
      </c>
      <c r="H547" s="18">
        <v>29960</v>
      </c>
      <c r="I547" s="18">
        <v>0.73</v>
      </c>
      <c r="J547" s="18">
        <v>220</v>
      </c>
      <c r="K547">
        <f t="shared" si="8"/>
        <v>7.3480293921175388E-3</v>
      </c>
    </row>
    <row r="548" spans="1:11" x14ac:dyDescent="0.2">
      <c r="A548" s="17" t="s">
        <v>11</v>
      </c>
      <c r="B548" s="38">
        <v>43187</v>
      </c>
      <c r="C548" s="18">
        <v>6110</v>
      </c>
      <c r="D548" s="18">
        <v>183911100</v>
      </c>
      <c r="E548" s="18">
        <v>30120</v>
      </c>
      <c r="F548" s="18">
        <v>30200</v>
      </c>
      <c r="G548" s="18">
        <v>30100.02</v>
      </c>
      <c r="H548" s="18">
        <v>29840</v>
      </c>
      <c r="I548" s="18">
        <v>-0.13</v>
      </c>
      <c r="J548" s="18">
        <v>-40</v>
      </c>
      <c r="K548">
        <f t="shared" si="8"/>
        <v>-1.3262599469495706E-3</v>
      </c>
    </row>
    <row r="549" spans="1:11" x14ac:dyDescent="0.2">
      <c r="A549" s="17" t="s">
        <v>11</v>
      </c>
      <c r="B549" s="38">
        <v>43192</v>
      </c>
      <c r="C549" s="18">
        <v>122448</v>
      </c>
      <c r="D549" s="18">
        <v>3692737580</v>
      </c>
      <c r="E549" s="18">
        <v>30280</v>
      </c>
      <c r="F549" s="18">
        <v>30400</v>
      </c>
      <c r="G549" s="18">
        <v>30157.599999999999</v>
      </c>
      <c r="H549" s="18">
        <v>29920</v>
      </c>
      <c r="I549" s="18">
        <v>0.53</v>
      </c>
      <c r="J549" s="18">
        <v>160</v>
      </c>
      <c r="K549">
        <f t="shared" si="8"/>
        <v>5.312084993359889E-3</v>
      </c>
    </row>
    <row r="550" spans="1:11" x14ac:dyDescent="0.2">
      <c r="A550" s="17" t="s">
        <v>11</v>
      </c>
      <c r="B550" s="38">
        <v>43193</v>
      </c>
      <c r="C550" s="18">
        <v>356050</v>
      </c>
      <c r="D550" s="18">
        <v>10918713740</v>
      </c>
      <c r="E550" s="18">
        <v>30900</v>
      </c>
      <c r="F550" s="18">
        <v>30900</v>
      </c>
      <c r="G550" s="18">
        <v>30666.240000000002</v>
      </c>
      <c r="H550" s="18">
        <v>30300</v>
      </c>
      <c r="I550" s="18">
        <v>2.0499999999999998</v>
      </c>
      <c r="J550" s="18">
        <v>620</v>
      </c>
      <c r="K550">
        <f t="shared" si="8"/>
        <v>2.0475561426684274E-2</v>
      </c>
    </row>
    <row r="551" spans="1:11" x14ac:dyDescent="0.2">
      <c r="A551" s="17" t="s">
        <v>11</v>
      </c>
      <c r="B551" s="38">
        <v>43194</v>
      </c>
      <c r="C551" s="18">
        <v>188865</v>
      </c>
      <c r="D551" s="18">
        <v>5842996660</v>
      </c>
      <c r="E551" s="18">
        <v>31180</v>
      </c>
      <c r="F551" s="18">
        <v>31200</v>
      </c>
      <c r="G551" s="18">
        <v>30937.42</v>
      </c>
      <c r="H551" s="18">
        <v>30700</v>
      </c>
      <c r="I551" s="18">
        <v>0.91</v>
      </c>
      <c r="J551" s="18">
        <v>280</v>
      </c>
      <c r="K551">
        <f t="shared" si="8"/>
        <v>9.0614886731390509E-3</v>
      </c>
    </row>
    <row r="552" spans="1:11" x14ac:dyDescent="0.2">
      <c r="A552" s="17" t="s">
        <v>11</v>
      </c>
      <c r="B552" s="38">
        <v>43195</v>
      </c>
      <c r="C552" s="18">
        <v>143134</v>
      </c>
      <c r="D552" s="18">
        <v>4479614120</v>
      </c>
      <c r="E552" s="18">
        <v>31360</v>
      </c>
      <c r="F552" s="18">
        <v>31420</v>
      </c>
      <c r="G552" s="18">
        <v>31296.65</v>
      </c>
      <c r="H552" s="18">
        <v>30240</v>
      </c>
      <c r="I552" s="18">
        <v>0.57999999999999996</v>
      </c>
      <c r="J552" s="18">
        <v>180</v>
      </c>
      <c r="K552">
        <f t="shared" si="8"/>
        <v>5.7729313662604476E-3</v>
      </c>
    </row>
    <row r="553" spans="1:11" x14ac:dyDescent="0.2">
      <c r="A553" s="17" t="s">
        <v>11</v>
      </c>
      <c r="B553" s="38">
        <v>43196</v>
      </c>
      <c r="C553" s="18">
        <v>42884</v>
      </c>
      <c r="D553" s="18">
        <v>1347632760</v>
      </c>
      <c r="E553" s="18">
        <v>31400</v>
      </c>
      <c r="F553" s="18">
        <v>31760</v>
      </c>
      <c r="G553" s="18">
        <v>31425.07</v>
      </c>
      <c r="H553" s="18">
        <v>31120</v>
      </c>
      <c r="I553" s="18">
        <v>0.13</v>
      </c>
      <c r="J553" s="18">
        <v>40</v>
      </c>
      <c r="K553">
        <f t="shared" si="8"/>
        <v>1.2755102040815647E-3</v>
      </c>
    </row>
    <row r="554" spans="1:11" x14ac:dyDescent="0.2">
      <c r="A554" s="17" t="s">
        <v>11</v>
      </c>
      <c r="B554" s="38">
        <v>43199</v>
      </c>
      <c r="C554" s="18">
        <v>101763</v>
      </c>
      <c r="D554" s="18">
        <v>3204778980</v>
      </c>
      <c r="E554" s="18">
        <v>31560</v>
      </c>
      <c r="F554" s="18">
        <v>31600</v>
      </c>
      <c r="G554" s="18">
        <v>31492.58</v>
      </c>
      <c r="H554" s="18">
        <v>30820</v>
      </c>
      <c r="I554" s="18">
        <v>0.51</v>
      </c>
      <c r="J554" s="18">
        <v>160</v>
      </c>
      <c r="K554">
        <f t="shared" si="8"/>
        <v>5.0955414012738842E-3</v>
      </c>
    </row>
    <row r="555" spans="1:11" x14ac:dyDescent="0.2">
      <c r="A555" s="17" t="s">
        <v>11</v>
      </c>
      <c r="B555" s="38">
        <v>43200</v>
      </c>
      <c r="C555" s="18">
        <v>448717</v>
      </c>
      <c r="D555" s="18">
        <v>14328522340</v>
      </c>
      <c r="E555" s="18">
        <v>32180</v>
      </c>
      <c r="F555" s="18">
        <v>32200</v>
      </c>
      <c r="G555" s="18">
        <v>31932.2</v>
      </c>
      <c r="H555" s="18">
        <v>31600</v>
      </c>
      <c r="I555" s="18">
        <v>1.96</v>
      </c>
      <c r="J555" s="18">
        <v>620</v>
      </c>
      <c r="K555">
        <f t="shared" si="8"/>
        <v>1.9645120405576755E-2</v>
      </c>
    </row>
    <row r="556" spans="1:11" x14ac:dyDescent="0.2">
      <c r="A556" s="17" t="s">
        <v>11</v>
      </c>
      <c r="B556" s="38">
        <v>43201</v>
      </c>
      <c r="C556" s="18">
        <v>394741</v>
      </c>
      <c r="D556" s="18">
        <v>12958436120</v>
      </c>
      <c r="E556" s="18">
        <v>33000</v>
      </c>
      <c r="F556" s="18">
        <v>33160</v>
      </c>
      <c r="G556" s="18">
        <v>32827.69</v>
      </c>
      <c r="H556" s="18">
        <v>32100</v>
      </c>
      <c r="I556" s="18">
        <v>2.5499999999999998</v>
      </c>
      <c r="J556" s="18">
        <v>820</v>
      </c>
      <c r="K556">
        <f t="shared" si="8"/>
        <v>2.5481665630826544E-2</v>
      </c>
    </row>
    <row r="557" spans="1:11" x14ac:dyDescent="0.2">
      <c r="A557" s="17" t="s">
        <v>11</v>
      </c>
      <c r="B557" s="38">
        <v>43202</v>
      </c>
      <c r="C557" s="18">
        <v>277002</v>
      </c>
      <c r="D557" s="18">
        <v>9151589340</v>
      </c>
      <c r="E557" s="18">
        <v>33300</v>
      </c>
      <c r="F557" s="18">
        <v>33300</v>
      </c>
      <c r="G557" s="18">
        <v>33037.99</v>
      </c>
      <c r="H557" s="18">
        <v>32560</v>
      </c>
      <c r="I557" s="18">
        <v>0.91</v>
      </c>
      <c r="J557" s="18">
        <v>300</v>
      </c>
      <c r="K557">
        <f t="shared" si="8"/>
        <v>9.0909090909090384E-3</v>
      </c>
    </row>
    <row r="558" spans="1:11" x14ac:dyDescent="0.2">
      <c r="A558" s="17" t="s">
        <v>11</v>
      </c>
      <c r="B558" s="38">
        <v>43203</v>
      </c>
      <c r="C558" s="18">
        <v>511708</v>
      </c>
      <c r="D558" s="18">
        <v>16989108280</v>
      </c>
      <c r="E558" s="18">
        <v>33000</v>
      </c>
      <c r="F558" s="18">
        <v>33300</v>
      </c>
      <c r="G558" s="18">
        <v>33200.79</v>
      </c>
      <c r="H558" s="18">
        <v>33000</v>
      </c>
      <c r="I558" s="18">
        <v>-0.9</v>
      </c>
      <c r="J558" s="18">
        <v>-300</v>
      </c>
      <c r="K558">
        <f t="shared" si="8"/>
        <v>-9.009009009009028E-3</v>
      </c>
    </row>
    <row r="559" spans="1:11" x14ac:dyDescent="0.2">
      <c r="A559" s="17" t="s">
        <v>11</v>
      </c>
      <c r="B559" s="38">
        <v>43206</v>
      </c>
      <c r="C559" s="18">
        <v>72238</v>
      </c>
      <c r="D559" s="18">
        <v>2352164220</v>
      </c>
      <c r="E559" s="18">
        <v>32220</v>
      </c>
      <c r="F559" s="18">
        <v>32740</v>
      </c>
      <c r="G559" s="18">
        <v>32561.31</v>
      </c>
      <c r="H559" s="18">
        <v>32220</v>
      </c>
      <c r="I559" s="18">
        <v>-2.36</v>
      </c>
      <c r="J559" s="18">
        <v>-780</v>
      </c>
      <c r="K559">
        <f t="shared" si="8"/>
        <v>-2.3636363636363678E-2</v>
      </c>
    </row>
    <row r="560" spans="1:11" x14ac:dyDescent="0.2">
      <c r="A560" s="17" t="s">
        <v>11</v>
      </c>
      <c r="B560" s="38">
        <v>43207</v>
      </c>
      <c r="C560" s="18">
        <v>146848</v>
      </c>
      <c r="D560" s="18">
        <v>4813997260</v>
      </c>
      <c r="E560" s="18">
        <v>33000</v>
      </c>
      <c r="F560" s="18">
        <v>33000</v>
      </c>
      <c r="G560" s="18">
        <v>32782.18</v>
      </c>
      <c r="H560" s="18">
        <v>32520</v>
      </c>
      <c r="I560" s="18">
        <v>2.42</v>
      </c>
      <c r="J560" s="18">
        <v>780</v>
      </c>
      <c r="K560">
        <f t="shared" si="8"/>
        <v>2.4208566108007368E-2</v>
      </c>
    </row>
    <row r="561" spans="1:11" x14ac:dyDescent="0.2">
      <c r="A561" s="17" t="s">
        <v>11</v>
      </c>
      <c r="B561" s="38">
        <v>43208</v>
      </c>
      <c r="C561" s="18">
        <v>92225</v>
      </c>
      <c r="D561" s="18">
        <v>3048018540</v>
      </c>
      <c r="E561" s="18">
        <v>33200</v>
      </c>
      <c r="F561" s="18">
        <v>33200</v>
      </c>
      <c r="G561" s="18">
        <v>33049.81</v>
      </c>
      <c r="H561" s="18">
        <v>32760</v>
      </c>
      <c r="I561" s="18">
        <v>0.61</v>
      </c>
      <c r="J561" s="18">
        <v>200</v>
      </c>
      <c r="K561">
        <f t="shared" si="8"/>
        <v>6.0606060606060996E-3</v>
      </c>
    </row>
    <row r="562" spans="1:11" x14ac:dyDescent="0.2">
      <c r="A562" s="17" t="s">
        <v>11</v>
      </c>
      <c r="B562" s="38">
        <v>43209</v>
      </c>
      <c r="C562" s="18">
        <v>123326</v>
      </c>
      <c r="D562" s="18">
        <v>4080300260</v>
      </c>
      <c r="E562" s="18">
        <v>33280</v>
      </c>
      <c r="F562" s="18">
        <v>33280</v>
      </c>
      <c r="G562" s="18">
        <v>33085.480000000003</v>
      </c>
      <c r="H562" s="18">
        <v>32700</v>
      </c>
      <c r="I562" s="18">
        <v>0.24</v>
      </c>
      <c r="J562" s="18">
        <v>80</v>
      </c>
      <c r="K562">
        <f t="shared" si="8"/>
        <v>2.4096385542169418E-3</v>
      </c>
    </row>
    <row r="563" spans="1:11" x14ac:dyDescent="0.2">
      <c r="A563" s="17" t="s">
        <v>11</v>
      </c>
      <c r="B563" s="38">
        <v>43210</v>
      </c>
      <c r="C563" s="18">
        <v>74519</v>
      </c>
      <c r="D563" s="18">
        <v>2464112500</v>
      </c>
      <c r="E563" s="18">
        <v>32800</v>
      </c>
      <c r="F563" s="18">
        <v>33260</v>
      </c>
      <c r="G563" s="18">
        <v>33066.9</v>
      </c>
      <c r="H563" s="18">
        <v>32800</v>
      </c>
      <c r="I563" s="18">
        <v>-1.44</v>
      </c>
      <c r="J563" s="18">
        <v>-480</v>
      </c>
      <c r="K563">
        <f t="shared" si="8"/>
        <v>-1.4423076923076872E-2</v>
      </c>
    </row>
    <row r="564" spans="1:11" x14ac:dyDescent="0.2">
      <c r="A564" s="17" t="s">
        <v>11</v>
      </c>
      <c r="B564" s="38">
        <v>43213</v>
      </c>
      <c r="C564" s="18">
        <v>71478</v>
      </c>
      <c r="D564" s="18">
        <v>2356593080</v>
      </c>
      <c r="E564" s="18">
        <v>33000</v>
      </c>
      <c r="F564" s="18">
        <v>33060</v>
      </c>
      <c r="G564" s="18">
        <v>32969.49</v>
      </c>
      <c r="H564" s="18">
        <v>32900</v>
      </c>
      <c r="I564" s="18">
        <v>0.61</v>
      </c>
      <c r="J564" s="18">
        <v>200</v>
      </c>
      <c r="K564">
        <f t="shared" si="8"/>
        <v>6.0975609756097615E-3</v>
      </c>
    </row>
    <row r="565" spans="1:11" x14ac:dyDescent="0.2">
      <c r="A565" s="17" t="s">
        <v>11</v>
      </c>
      <c r="B565" s="38">
        <v>43214</v>
      </c>
      <c r="C565" s="18">
        <v>48643</v>
      </c>
      <c r="D565" s="18">
        <v>1597724040</v>
      </c>
      <c r="E565" s="18">
        <v>32700</v>
      </c>
      <c r="F565" s="18">
        <v>33040</v>
      </c>
      <c r="G565" s="18">
        <v>32845.919999999998</v>
      </c>
      <c r="H565" s="18">
        <v>32480</v>
      </c>
      <c r="I565" s="18">
        <v>-0.91</v>
      </c>
      <c r="J565" s="18">
        <v>-300</v>
      </c>
      <c r="K565">
        <f t="shared" si="8"/>
        <v>-9.0909090909090384E-3</v>
      </c>
    </row>
    <row r="566" spans="1:11" x14ac:dyDescent="0.2">
      <c r="A566" s="17" t="s">
        <v>11</v>
      </c>
      <c r="B566" s="38">
        <v>43215</v>
      </c>
      <c r="C566" s="18">
        <v>230097</v>
      </c>
      <c r="D566" s="18">
        <v>7529636900</v>
      </c>
      <c r="E566" s="18">
        <v>32980</v>
      </c>
      <c r="F566" s="18">
        <v>32980</v>
      </c>
      <c r="G566" s="18">
        <v>32723.75</v>
      </c>
      <c r="H566" s="18">
        <v>32300</v>
      </c>
      <c r="I566" s="18">
        <v>0.86</v>
      </c>
      <c r="J566" s="18">
        <v>280</v>
      </c>
      <c r="K566">
        <f t="shared" si="8"/>
        <v>8.5626911314984344E-3</v>
      </c>
    </row>
    <row r="567" spans="1:11" x14ac:dyDescent="0.2">
      <c r="A567" s="17" t="s">
        <v>11</v>
      </c>
      <c r="B567" s="38">
        <v>43216</v>
      </c>
      <c r="C567" s="18">
        <v>57264</v>
      </c>
      <c r="D567" s="18">
        <v>1871676520</v>
      </c>
      <c r="E567" s="18">
        <v>32700</v>
      </c>
      <c r="F567" s="18">
        <v>32980</v>
      </c>
      <c r="G567" s="18">
        <v>32685.05</v>
      </c>
      <c r="H567" s="18">
        <v>32540</v>
      </c>
      <c r="I567" s="18">
        <v>-0.85</v>
      </c>
      <c r="J567" s="18">
        <v>-280</v>
      </c>
      <c r="K567">
        <f t="shared" si="8"/>
        <v>-8.4899939357185872E-3</v>
      </c>
    </row>
    <row r="568" spans="1:11" x14ac:dyDescent="0.2">
      <c r="A568" s="17" t="s">
        <v>11</v>
      </c>
      <c r="B568" s="38">
        <v>43217</v>
      </c>
      <c r="C568" s="18">
        <v>198443</v>
      </c>
      <c r="D568" s="18">
        <v>6597445780</v>
      </c>
      <c r="E568" s="18">
        <v>33280</v>
      </c>
      <c r="F568" s="18">
        <v>33400</v>
      </c>
      <c r="G568" s="18">
        <v>33246.050000000003</v>
      </c>
      <c r="H568" s="18">
        <v>32700</v>
      </c>
      <c r="I568" s="18">
        <v>1.77</v>
      </c>
      <c r="J568" s="18">
        <v>580</v>
      </c>
      <c r="K568">
        <f t="shared" si="8"/>
        <v>1.7737003058103884E-2</v>
      </c>
    </row>
    <row r="569" spans="1:11" x14ac:dyDescent="0.2">
      <c r="A569" s="17" t="s">
        <v>11</v>
      </c>
      <c r="B569" s="38">
        <v>43220</v>
      </c>
      <c r="C569" s="18">
        <v>251974</v>
      </c>
      <c r="D569" s="18">
        <v>8509990620</v>
      </c>
      <c r="E569" s="18">
        <v>33760</v>
      </c>
      <c r="F569" s="18">
        <v>33840</v>
      </c>
      <c r="G569" s="18">
        <v>33773.29</v>
      </c>
      <c r="H569" s="18">
        <v>33300</v>
      </c>
      <c r="I569" s="18">
        <v>1.44</v>
      </c>
      <c r="J569" s="18">
        <v>480</v>
      </c>
      <c r="K569">
        <f t="shared" si="8"/>
        <v>1.4423076923076872E-2</v>
      </c>
    </row>
    <row r="570" spans="1:11" x14ac:dyDescent="0.2">
      <c r="A570" s="17" t="s">
        <v>11</v>
      </c>
      <c r="B570" s="38">
        <v>43222</v>
      </c>
      <c r="C570" s="18">
        <v>308753</v>
      </c>
      <c r="D570" s="18">
        <v>10436927040</v>
      </c>
      <c r="E570" s="18">
        <v>33820</v>
      </c>
      <c r="F570" s="18">
        <v>33860</v>
      </c>
      <c r="G570" s="18">
        <v>33803.480000000003</v>
      </c>
      <c r="H570" s="18">
        <v>33680</v>
      </c>
      <c r="I570" s="18">
        <v>0.18</v>
      </c>
      <c r="J570" s="18">
        <v>60</v>
      </c>
      <c r="K570">
        <f t="shared" si="8"/>
        <v>1.7772511848341832E-3</v>
      </c>
    </row>
    <row r="571" spans="1:11" x14ac:dyDescent="0.2">
      <c r="A571" s="17" t="s">
        <v>11</v>
      </c>
      <c r="B571" s="38">
        <v>43223</v>
      </c>
      <c r="C571" s="18">
        <v>30987</v>
      </c>
      <c r="D571" s="18">
        <v>1045096760</v>
      </c>
      <c r="E571" s="18">
        <v>33800</v>
      </c>
      <c r="F571" s="18">
        <v>33800</v>
      </c>
      <c r="G571" s="18">
        <v>33726.94</v>
      </c>
      <c r="H571" s="18">
        <v>33380</v>
      </c>
      <c r="I571" s="18">
        <v>-0.06</v>
      </c>
      <c r="J571" s="18">
        <v>-20</v>
      </c>
      <c r="K571">
        <f t="shared" si="8"/>
        <v>-5.9136605558840483E-4</v>
      </c>
    </row>
    <row r="572" spans="1:11" x14ac:dyDescent="0.2">
      <c r="A572" s="17" t="s">
        <v>11</v>
      </c>
      <c r="B572" s="38">
        <v>43224</v>
      </c>
      <c r="C572" s="18">
        <v>84290</v>
      </c>
      <c r="D572" s="18">
        <v>2836583560</v>
      </c>
      <c r="E572" s="18">
        <v>33500</v>
      </c>
      <c r="F572" s="18">
        <v>33740</v>
      </c>
      <c r="G572" s="18">
        <v>33652.67</v>
      </c>
      <c r="H572" s="18">
        <v>33500</v>
      </c>
      <c r="I572" s="18">
        <v>-0.89</v>
      </c>
      <c r="J572" s="18">
        <v>-300</v>
      </c>
      <c r="K572">
        <f t="shared" si="8"/>
        <v>-8.8757396449704595E-3</v>
      </c>
    </row>
    <row r="573" spans="1:11" x14ac:dyDescent="0.2">
      <c r="A573" s="17" t="s">
        <v>11</v>
      </c>
      <c r="B573" s="38">
        <v>43227</v>
      </c>
      <c r="C573" s="18">
        <v>96863</v>
      </c>
      <c r="D573" s="18">
        <v>3224821420</v>
      </c>
      <c r="E573" s="18">
        <v>33200</v>
      </c>
      <c r="F573" s="18">
        <v>33500</v>
      </c>
      <c r="G573" s="18">
        <v>33292.6</v>
      </c>
      <c r="H573" s="18">
        <v>33200</v>
      </c>
      <c r="I573" s="18">
        <v>-0.9</v>
      </c>
      <c r="J573" s="18">
        <v>-300</v>
      </c>
      <c r="K573">
        <f t="shared" si="8"/>
        <v>-8.9552238805969964E-3</v>
      </c>
    </row>
    <row r="574" spans="1:11" x14ac:dyDescent="0.2">
      <c r="A574" s="17" t="s">
        <v>11</v>
      </c>
      <c r="B574" s="38">
        <v>43228</v>
      </c>
      <c r="C574" s="18">
        <v>192347</v>
      </c>
      <c r="D574" s="18">
        <v>6365469160</v>
      </c>
      <c r="E574" s="18">
        <v>33200</v>
      </c>
      <c r="F574" s="18">
        <v>33200</v>
      </c>
      <c r="G574" s="18">
        <v>33093.68</v>
      </c>
      <c r="H574" s="18">
        <v>32780</v>
      </c>
      <c r="I574" s="18">
        <v>0</v>
      </c>
      <c r="J574" s="18">
        <v>0</v>
      </c>
      <c r="K574">
        <f t="shared" si="8"/>
        <v>0</v>
      </c>
    </row>
    <row r="575" spans="1:11" x14ac:dyDescent="0.2">
      <c r="A575" s="17" t="s">
        <v>11</v>
      </c>
      <c r="B575" s="38">
        <v>43229</v>
      </c>
      <c r="C575" s="18">
        <v>133369</v>
      </c>
      <c r="D575" s="18">
        <v>4427710240</v>
      </c>
      <c r="E575" s="18">
        <v>33300</v>
      </c>
      <c r="F575" s="18">
        <v>33340</v>
      </c>
      <c r="G575" s="18">
        <v>33198.949999999997</v>
      </c>
      <c r="H575" s="18">
        <v>33000</v>
      </c>
      <c r="I575" s="18">
        <v>0.3</v>
      </c>
      <c r="J575" s="18">
        <v>100</v>
      </c>
      <c r="K575">
        <f t="shared" si="8"/>
        <v>3.0120481927711218E-3</v>
      </c>
    </row>
    <row r="576" spans="1:11" x14ac:dyDescent="0.2">
      <c r="A576" s="17" t="s">
        <v>11</v>
      </c>
      <c r="B576" s="38">
        <v>43230</v>
      </c>
      <c r="C576" s="18">
        <v>74442</v>
      </c>
      <c r="D576" s="18">
        <v>2456262740</v>
      </c>
      <c r="E576" s="18">
        <v>33020</v>
      </c>
      <c r="F576" s="18">
        <v>33220</v>
      </c>
      <c r="G576" s="18">
        <v>32995.660000000003</v>
      </c>
      <c r="H576" s="18">
        <v>32800</v>
      </c>
      <c r="I576" s="18">
        <v>-0.84</v>
      </c>
      <c r="J576" s="18">
        <v>-280</v>
      </c>
      <c r="K576">
        <f t="shared" si="8"/>
        <v>-8.4084084084083965E-3</v>
      </c>
    </row>
    <row r="577" spans="1:11" x14ac:dyDescent="0.2">
      <c r="A577" s="17" t="s">
        <v>11</v>
      </c>
      <c r="B577" s="38">
        <v>43231</v>
      </c>
      <c r="C577" s="18">
        <v>151503</v>
      </c>
      <c r="D577" s="18">
        <v>4996009960</v>
      </c>
      <c r="E577" s="18">
        <v>32500</v>
      </c>
      <c r="F577" s="18">
        <v>33140</v>
      </c>
      <c r="G577" s="18">
        <v>32976.31</v>
      </c>
      <c r="H577" s="18">
        <v>32500</v>
      </c>
      <c r="I577" s="18">
        <v>-1.57</v>
      </c>
      <c r="J577" s="18">
        <v>-520</v>
      </c>
      <c r="K577">
        <f t="shared" si="8"/>
        <v>-1.5748031496062964E-2</v>
      </c>
    </row>
    <row r="578" spans="1:11" x14ac:dyDescent="0.2">
      <c r="A578" s="17" t="s">
        <v>11</v>
      </c>
      <c r="B578" s="38">
        <v>43235</v>
      </c>
      <c r="C578" s="18">
        <v>88474</v>
      </c>
      <c r="D578" s="18">
        <v>2874778720</v>
      </c>
      <c r="E578" s="18">
        <v>32700</v>
      </c>
      <c r="F578" s="18">
        <v>32700</v>
      </c>
      <c r="G578" s="18">
        <v>32492.92</v>
      </c>
      <c r="H578" s="18">
        <v>32280</v>
      </c>
      <c r="I578" s="18">
        <v>0.62</v>
      </c>
      <c r="J578" s="18">
        <v>200</v>
      </c>
      <c r="K578">
        <f t="shared" si="8"/>
        <v>6.1538461538461764E-3</v>
      </c>
    </row>
    <row r="579" spans="1:11" x14ac:dyDescent="0.2">
      <c r="A579" s="17" t="s">
        <v>11</v>
      </c>
      <c r="B579" s="38">
        <v>43236</v>
      </c>
      <c r="C579" s="18">
        <v>49880</v>
      </c>
      <c r="D579" s="18">
        <v>1606366260</v>
      </c>
      <c r="E579" s="18">
        <v>32460</v>
      </c>
      <c r="F579" s="18">
        <v>32460</v>
      </c>
      <c r="G579" s="18">
        <v>32204.62</v>
      </c>
      <c r="H579" s="18">
        <v>32040</v>
      </c>
      <c r="I579" s="18">
        <v>-0.73</v>
      </c>
      <c r="J579" s="18">
        <v>-240</v>
      </c>
      <c r="K579">
        <f t="shared" si="8"/>
        <v>-7.3394495412844041E-3</v>
      </c>
    </row>
    <row r="580" spans="1:11" x14ac:dyDescent="0.2">
      <c r="A580" s="17" t="s">
        <v>11</v>
      </c>
      <c r="B580" s="38">
        <v>43237</v>
      </c>
      <c r="C580" s="18">
        <v>38742</v>
      </c>
      <c r="D580" s="18">
        <v>1250570240</v>
      </c>
      <c r="E580" s="18">
        <v>32360</v>
      </c>
      <c r="F580" s="18">
        <v>32460</v>
      </c>
      <c r="G580" s="18">
        <v>32279.439999999999</v>
      </c>
      <c r="H580" s="18">
        <v>32040</v>
      </c>
      <c r="I580" s="18">
        <v>-0.31</v>
      </c>
      <c r="J580" s="18">
        <v>-100</v>
      </c>
      <c r="K580">
        <f t="shared" ref="K580:K643" si="9">+E580/E579-1</f>
        <v>-3.0807147258163914E-3</v>
      </c>
    </row>
    <row r="581" spans="1:11" x14ac:dyDescent="0.2">
      <c r="A581" s="17" t="s">
        <v>11</v>
      </c>
      <c r="B581" s="38">
        <v>43238</v>
      </c>
      <c r="C581" s="18">
        <v>305831</v>
      </c>
      <c r="D581" s="18">
        <v>9827563520</v>
      </c>
      <c r="E581" s="18">
        <v>32220</v>
      </c>
      <c r="F581" s="18">
        <v>32300</v>
      </c>
      <c r="G581" s="18">
        <v>32133.97</v>
      </c>
      <c r="H581" s="18">
        <v>32000</v>
      </c>
      <c r="I581" s="18">
        <v>-0.43</v>
      </c>
      <c r="J581" s="18">
        <v>-140</v>
      </c>
      <c r="K581">
        <f t="shared" si="9"/>
        <v>-4.3263288009888212E-3</v>
      </c>
    </row>
    <row r="582" spans="1:11" x14ac:dyDescent="0.2">
      <c r="A582" s="17" t="s">
        <v>11</v>
      </c>
      <c r="B582" s="38">
        <v>43241</v>
      </c>
      <c r="C582" s="18">
        <v>190241</v>
      </c>
      <c r="D582" s="18">
        <v>6107276660</v>
      </c>
      <c r="E582" s="18">
        <v>32160</v>
      </c>
      <c r="F582" s="18">
        <v>32200</v>
      </c>
      <c r="G582" s="18">
        <v>32102.84</v>
      </c>
      <c r="H582" s="18">
        <v>31860</v>
      </c>
      <c r="I582" s="18">
        <v>-0.19</v>
      </c>
      <c r="J582" s="18">
        <v>-60</v>
      </c>
      <c r="K582">
        <f t="shared" si="9"/>
        <v>-1.8621973929237035E-3</v>
      </c>
    </row>
    <row r="583" spans="1:11" x14ac:dyDescent="0.2">
      <c r="A583" s="17" t="s">
        <v>11</v>
      </c>
      <c r="B583" s="38">
        <v>43242</v>
      </c>
      <c r="C583" s="18">
        <v>62668</v>
      </c>
      <c r="D583" s="18">
        <v>2055839680</v>
      </c>
      <c r="E583" s="18">
        <v>33000</v>
      </c>
      <c r="F583" s="18">
        <v>33480</v>
      </c>
      <c r="G583" s="18">
        <v>32805.25</v>
      </c>
      <c r="H583" s="18">
        <v>32160</v>
      </c>
      <c r="I583" s="18">
        <v>2.61</v>
      </c>
      <c r="J583" s="18">
        <v>840</v>
      </c>
      <c r="K583">
        <f t="shared" si="9"/>
        <v>2.6119402985074647E-2</v>
      </c>
    </row>
    <row r="584" spans="1:11" x14ac:dyDescent="0.2">
      <c r="A584" s="17" t="s">
        <v>11</v>
      </c>
      <c r="B584" s="38">
        <v>43243</v>
      </c>
      <c r="C584" s="18">
        <v>153735</v>
      </c>
      <c r="D584" s="18">
        <v>5077450660</v>
      </c>
      <c r="E584" s="18">
        <v>33100</v>
      </c>
      <c r="F584" s="18">
        <v>33400</v>
      </c>
      <c r="G584" s="18">
        <v>33027.29</v>
      </c>
      <c r="H584" s="18">
        <v>32760</v>
      </c>
      <c r="I584" s="18">
        <v>0.3</v>
      </c>
      <c r="J584" s="18">
        <v>100</v>
      </c>
      <c r="K584">
        <f t="shared" si="9"/>
        <v>3.0303030303029388E-3</v>
      </c>
    </row>
    <row r="585" spans="1:11" x14ac:dyDescent="0.2">
      <c r="A585" s="17" t="s">
        <v>11</v>
      </c>
      <c r="B585" s="38">
        <v>43244</v>
      </c>
      <c r="C585" s="18">
        <v>83179</v>
      </c>
      <c r="D585" s="18">
        <v>2774902600</v>
      </c>
      <c r="E585" s="18">
        <v>33500</v>
      </c>
      <c r="F585" s="18">
        <v>33500</v>
      </c>
      <c r="G585" s="18">
        <v>33360.620000000003</v>
      </c>
      <c r="H585" s="18">
        <v>32620</v>
      </c>
      <c r="I585" s="18">
        <v>1.21</v>
      </c>
      <c r="J585" s="18">
        <v>400</v>
      </c>
      <c r="K585">
        <f t="shared" si="9"/>
        <v>1.2084592145015005E-2</v>
      </c>
    </row>
    <row r="586" spans="1:11" x14ac:dyDescent="0.2">
      <c r="A586" s="17" t="s">
        <v>11</v>
      </c>
      <c r="B586" s="38">
        <v>43245</v>
      </c>
      <c r="C586" s="18">
        <v>92014</v>
      </c>
      <c r="D586" s="18">
        <v>3092501020</v>
      </c>
      <c r="E586" s="18">
        <v>33760</v>
      </c>
      <c r="F586" s="18">
        <v>34200</v>
      </c>
      <c r="G586" s="18">
        <v>33609.03</v>
      </c>
      <c r="H586" s="18">
        <v>33500</v>
      </c>
      <c r="I586" s="18">
        <v>0.78</v>
      </c>
      <c r="J586" s="18">
        <v>260</v>
      </c>
      <c r="K586">
        <f t="shared" si="9"/>
        <v>7.7611940298507598E-3</v>
      </c>
    </row>
    <row r="587" spans="1:11" x14ac:dyDescent="0.2">
      <c r="A587" s="17" t="s">
        <v>11</v>
      </c>
      <c r="B587" s="38">
        <v>43248</v>
      </c>
      <c r="C587" s="18">
        <v>75542</v>
      </c>
      <c r="D587" s="18">
        <v>2571093340</v>
      </c>
      <c r="E587" s="18">
        <v>34140</v>
      </c>
      <c r="F587" s="18">
        <v>34500</v>
      </c>
      <c r="G587" s="18">
        <v>34035.279999999999</v>
      </c>
      <c r="H587" s="18">
        <v>33320</v>
      </c>
      <c r="I587" s="18">
        <v>1.1299999999999999</v>
      </c>
      <c r="J587" s="18">
        <v>380</v>
      </c>
      <c r="K587">
        <f t="shared" si="9"/>
        <v>1.125592417061605E-2</v>
      </c>
    </row>
    <row r="588" spans="1:11" x14ac:dyDescent="0.2">
      <c r="A588" s="17" t="s">
        <v>11</v>
      </c>
      <c r="B588" s="38">
        <v>43249</v>
      </c>
      <c r="C588" s="18">
        <v>155844</v>
      </c>
      <c r="D588" s="18">
        <v>5343845620</v>
      </c>
      <c r="E588" s="18">
        <v>34560</v>
      </c>
      <c r="F588" s="18">
        <v>34600</v>
      </c>
      <c r="G588" s="18">
        <v>34289.71</v>
      </c>
      <c r="H588" s="18">
        <v>34000</v>
      </c>
      <c r="I588" s="18">
        <v>1.23</v>
      </c>
      <c r="J588" s="18">
        <v>420</v>
      </c>
      <c r="K588">
        <f t="shared" si="9"/>
        <v>1.2302284710017597E-2</v>
      </c>
    </row>
    <row r="589" spans="1:11" x14ac:dyDescent="0.2">
      <c r="A589" s="17" t="s">
        <v>11</v>
      </c>
      <c r="B589" s="38">
        <v>43250</v>
      </c>
      <c r="C589" s="18">
        <v>238120</v>
      </c>
      <c r="D589" s="18">
        <v>8250382440</v>
      </c>
      <c r="E589" s="18">
        <v>34800</v>
      </c>
      <c r="F589" s="18">
        <v>34800</v>
      </c>
      <c r="G589" s="18">
        <v>34648</v>
      </c>
      <c r="H589" s="18">
        <v>34060</v>
      </c>
      <c r="I589" s="18">
        <v>0.69</v>
      </c>
      <c r="J589" s="18">
        <v>240</v>
      </c>
      <c r="K589">
        <f t="shared" si="9"/>
        <v>6.9444444444444198E-3</v>
      </c>
    </row>
    <row r="590" spans="1:11" x14ac:dyDescent="0.2">
      <c r="A590" s="17" t="s">
        <v>11</v>
      </c>
      <c r="B590" s="38">
        <v>43251</v>
      </c>
      <c r="C590" s="18">
        <v>59294</v>
      </c>
      <c r="D590" s="18">
        <v>2047065400</v>
      </c>
      <c r="E590" s="18">
        <v>34460</v>
      </c>
      <c r="F590" s="18">
        <v>34800</v>
      </c>
      <c r="G590" s="18">
        <v>34523.99</v>
      </c>
      <c r="H590" s="18">
        <v>34200</v>
      </c>
      <c r="I590" s="18">
        <v>-0.98</v>
      </c>
      <c r="J590" s="18">
        <v>-340</v>
      </c>
      <c r="K590">
        <f t="shared" si="9"/>
        <v>-9.7701149425287737E-3</v>
      </c>
    </row>
    <row r="591" spans="1:11" x14ac:dyDescent="0.2">
      <c r="A591" s="17" t="s">
        <v>11</v>
      </c>
      <c r="B591" s="38">
        <v>43252</v>
      </c>
      <c r="C591" s="18">
        <v>374603</v>
      </c>
      <c r="D591" s="18">
        <v>12970870540</v>
      </c>
      <c r="E591" s="18">
        <v>34740</v>
      </c>
      <c r="F591" s="18">
        <v>34740</v>
      </c>
      <c r="G591" s="18">
        <v>34625.65</v>
      </c>
      <c r="H591" s="18">
        <v>34180</v>
      </c>
      <c r="I591" s="18">
        <v>0.81</v>
      </c>
      <c r="J591" s="18">
        <v>280</v>
      </c>
      <c r="K591">
        <f t="shared" si="9"/>
        <v>8.1253627394080041E-3</v>
      </c>
    </row>
    <row r="592" spans="1:11" x14ac:dyDescent="0.2">
      <c r="A592" s="17" t="s">
        <v>11</v>
      </c>
      <c r="B592" s="38">
        <v>43256</v>
      </c>
      <c r="C592" s="18">
        <v>169342</v>
      </c>
      <c r="D592" s="18">
        <v>5880694120</v>
      </c>
      <c r="E592" s="18">
        <v>34800</v>
      </c>
      <c r="F592" s="18">
        <v>34800</v>
      </c>
      <c r="G592" s="18">
        <v>34726.730000000003</v>
      </c>
      <c r="H592" s="18">
        <v>34220</v>
      </c>
      <c r="I592" s="18">
        <v>0.17</v>
      </c>
      <c r="J592" s="18">
        <v>60</v>
      </c>
      <c r="K592">
        <f t="shared" si="9"/>
        <v>1.7271157167531026E-3</v>
      </c>
    </row>
    <row r="593" spans="1:11" x14ac:dyDescent="0.2">
      <c r="A593" s="17" t="s">
        <v>11</v>
      </c>
      <c r="B593" s="38">
        <v>43257</v>
      </c>
      <c r="C593" s="18">
        <v>275410</v>
      </c>
      <c r="D593" s="18">
        <v>9641668740</v>
      </c>
      <c r="E593" s="18">
        <v>35200</v>
      </c>
      <c r="F593" s="18">
        <v>35200</v>
      </c>
      <c r="G593" s="18">
        <v>35008.42</v>
      </c>
      <c r="H593" s="18">
        <v>34500</v>
      </c>
      <c r="I593" s="18">
        <v>1.1499999999999999</v>
      </c>
      <c r="J593" s="18">
        <v>400</v>
      </c>
      <c r="K593">
        <f t="shared" si="9"/>
        <v>1.1494252873563315E-2</v>
      </c>
    </row>
    <row r="594" spans="1:11" x14ac:dyDescent="0.2">
      <c r="A594" s="17" t="s">
        <v>11</v>
      </c>
      <c r="B594" s="38">
        <v>43258</v>
      </c>
      <c r="C594" s="18">
        <v>501460</v>
      </c>
      <c r="D594" s="18">
        <v>17659893840</v>
      </c>
      <c r="E594" s="18">
        <v>35360</v>
      </c>
      <c r="F594" s="18">
        <v>35360</v>
      </c>
      <c r="G594" s="18">
        <v>35216.949999999997</v>
      </c>
      <c r="H594" s="18">
        <v>34600</v>
      </c>
      <c r="I594" s="18">
        <v>0.45</v>
      </c>
      <c r="J594" s="18">
        <v>160</v>
      </c>
      <c r="K594">
        <f t="shared" si="9"/>
        <v>4.5454545454546302E-3</v>
      </c>
    </row>
    <row r="595" spans="1:11" x14ac:dyDescent="0.2">
      <c r="A595" s="17" t="s">
        <v>11</v>
      </c>
      <c r="B595" s="38">
        <v>43259</v>
      </c>
      <c r="C595" s="18">
        <v>82141</v>
      </c>
      <c r="D595" s="18">
        <v>2906570300</v>
      </c>
      <c r="E595" s="18">
        <v>35700</v>
      </c>
      <c r="F595" s="18">
        <v>35740</v>
      </c>
      <c r="G595" s="18">
        <v>35385.129999999997</v>
      </c>
      <c r="H595" s="18">
        <v>35260</v>
      </c>
      <c r="I595" s="18">
        <v>0.96</v>
      </c>
      <c r="J595" s="18">
        <v>340</v>
      </c>
      <c r="K595">
        <f t="shared" si="9"/>
        <v>9.6153846153845812E-3</v>
      </c>
    </row>
    <row r="596" spans="1:11" x14ac:dyDescent="0.2">
      <c r="A596" s="17" t="s">
        <v>11</v>
      </c>
      <c r="B596" s="38">
        <v>43263</v>
      </c>
      <c r="C596" s="18">
        <v>275924</v>
      </c>
      <c r="D596" s="18">
        <v>9855946080</v>
      </c>
      <c r="E596" s="18">
        <v>35700</v>
      </c>
      <c r="F596" s="18">
        <v>36100</v>
      </c>
      <c r="G596" s="18">
        <v>35719.79</v>
      </c>
      <c r="H596" s="18">
        <v>35380</v>
      </c>
      <c r="I596" s="18">
        <v>0</v>
      </c>
      <c r="J596" s="18">
        <v>0</v>
      </c>
      <c r="K596">
        <f t="shared" si="9"/>
        <v>0</v>
      </c>
    </row>
    <row r="597" spans="1:11" x14ac:dyDescent="0.2">
      <c r="A597" s="17" t="s">
        <v>11</v>
      </c>
      <c r="B597" s="38">
        <v>43264</v>
      </c>
      <c r="C597" s="18">
        <v>329617</v>
      </c>
      <c r="D597" s="18">
        <v>11712511760</v>
      </c>
      <c r="E597" s="18">
        <v>35280</v>
      </c>
      <c r="F597" s="18">
        <v>35940</v>
      </c>
      <c r="G597" s="18">
        <v>35533.699999999997</v>
      </c>
      <c r="H597" s="18">
        <v>35100</v>
      </c>
      <c r="I597" s="18">
        <v>-1.18</v>
      </c>
      <c r="J597" s="18">
        <v>-420</v>
      </c>
      <c r="K597">
        <f t="shared" si="9"/>
        <v>-1.1764705882352899E-2</v>
      </c>
    </row>
    <row r="598" spans="1:11" x14ac:dyDescent="0.2">
      <c r="A598" s="17" t="s">
        <v>11</v>
      </c>
      <c r="B598" s="38">
        <v>43265</v>
      </c>
      <c r="C598" s="18">
        <v>339930</v>
      </c>
      <c r="D598" s="18">
        <v>12087460640</v>
      </c>
      <c r="E598" s="18">
        <v>35580</v>
      </c>
      <c r="F598" s="18">
        <v>35700</v>
      </c>
      <c r="G598" s="18">
        <v>35558.68</v>
      </c>
      <c r="H598" s="18">
        <v>35300</v>
      </c>
      <c r="I598" s="18">
        <v>0.85</v>
      </c>
      <c r="J598" s="18">
        <v>300</v>
      </c>
      <c r="K598">
        <f t="shared" si="9"/>
        <v>8.5034013605442826E-3</v>
      </c>
    </row>
    <row r="599" spans="1:11" x14ac:dyDescent="0.2">
      <c r="A599" s="17" t="s">
        <v>11</v>
      </c>
      <c r="B599" s="38">
        <v>43266</v>
      </c>
      <c r="C599" s="18">
        <v>212339</v>
      </c>
      <c r="D599" s="18">
        <v>7483073500</v>
      </c>
      <c r="E599" s="18">
        <v>35200</v>
      </c>
      <c r="F599" s="18">
        <v>35580</v>
      </c>
      <c r="G599" s="18">
        <v>35241.160000000003</v>
      </c>
      <c r="H599" s="18">
        <v>35200</v>
      </c>
      <c r="I599" s="18">
        <v>-1.07</v>
      </c>
      <c r="J599" s="18">
        <v>-380</v>
      </c>
      <c r="K599">
        <f t="shared" si="9"/>
        <v>-1.0680157391793177E-2</v>
      </c>
    </row>
    <row r="600" spans="1:11" x14ac:dyDescent="0.2">
      <c r="A600" s="17" t="s">
        <v>11</v>
      </c>
      <c r="B600" s="38">
        <v>43269</v>
      </c>
      <c r="C600" s="18">
        <v>151795</v>
      </c>
      <c r="D600" s="18">
        <v>5379626940</v>
      </c>
      <c r="E600" s="18">
        <v>35400</v>
      </c>
      <c r="F600" s="18">
        <v>35580</v>
      </c>
      <c r="G600" s="18">
        <v>35440.080000000002</v>
      </c>
      <c r="H600" s="18">
        <v>35320</v>
      </c>
      <c r="I600" s="18">
        <v>0.56999999999999995</v>
      </c>
      <c r="J600" s="18">
        <v>200</v>
      </c>
      <c r="K600">
        <f t="shared" si="9"/>
        <v>5.6818181818181213E-3</v>
      </c>
    </row>
    <row r="601" spans="1:11" x14ac:dyDescent="0.2">
      <c r="A601" s="17" t="s">
        <v>11</v>
      </c>
      <c r="B601" s="38">
        <v>43270</v>
      </c>
      <c r="C601" s="18">
        <v>62639</v>
      </c>
      <c r="D601" s="18">
        <v>2219062320</v>
      </c>
      <c r="E601" s="18">
        <v>35560</v>
      </c>
      <c r="F601" s="18">
        <v>35560</v>
      </c>
      <c r="G601" s="18">
        <v>35426.21</v>
      </c>
      <c r="H601" s="18">
        <v>35300</v>
      </c>
      <c r="I601" s="18">
        <v>0.45</v>
      </c>
      <c r="J601" s="18">
        <v>160</v>
      </c>
      <c r="K601">
        <f t="shared" si="9"/>
        <v>4.5197740112994378E-3</v>
      </c>
    </row>
    <row r="602" spans="1:11" x14ac:dyDescent="0.2">
      <c r="A602" s="17" t="s">
        <v>11</v>
      </c>
      <c r="B602" s="38">
        <v>43271</v>
      </c>
      <c r="C602" s="18">
        <v>146787</v>
      </c>
      <c r="D602" s="18">
        <v>5217833260</v>
      </c>
      <c r="E602" s="18">
        <v>35440</v>
      </c>
      <c r="F602" s="18">
        <v>35700</v>
      </c>
      <c r="G602" s="18">
        <v>35546.97</v>
      </c>
      <c r="H602" s="18">
        <v>35400</v>
      </c>
      <c r="I602" s="18">
        <v>-0.34</v>
      </c>
      <c r="J602" s="18">
        <v>-120</v>
      </c>
      <c r="K602">
        <f t="shared" si="9"/>
        <v>-3.3745781777277939E-3</v>
      </c>
    </row>
    <row r="603" spans="1:11" x14ac:dyDescent="0.2">
      <c r="A603" s="17" t="s">
        <v>11</v>
      </c>
      <c r="B603" s="38">
        <v>43272</v>
      </c>
      <c r="C603" s="18">
        <v>77963</v>
      </c>
      <c r="D603" s="18">
        <v>2755278200</v>
      </c>
      <c r="E603" s="18">
        <v>35300</v>
      </c>
      <c r="F603" s="18">
        <v>35440</v>
      </c>
      <c r="G603" s="18">
        <v>35340.839999999997</v>
      </c>
      <c r="H603" s="18">
        <v>35300</v>
      </c>
      <c r="I603" s="18">
        <v>-0.4</v>
      </c>
      <c r="J603" s="18">
        <v>-140</v>
      </c>
      <c r="K603">
        <f t="shared" si="9"/>
        <v>-3.950338600451464E-3</v>
      </c>
    </row>
    <row r="604" spans="1:11" x14ac:dyDescent="0.2">
      <c r="A604" s="17" t="s">
        <v>11</v>
      </c>
      <c r="B604" s="38">
        <v>43273</v>
      </c>
      <c r="C604" s="18">
        <v>155805</v>
      </c>
      <c r="D604" s="18">
        <v>5510491220</v>
      </c>
      <c r="E604" s="18">
        <v>35380</v>
      </c>
      <c r="F604" s="18">
        <v>35580</v>
      </c>
      <c r="G604" s="18">
        <v>35367.870000000003</v>
      </c>
      <c r="H604" s="18">
        <v>35240</v>
      </c>
      <c r="I604" s="18">
        <v>0.23</v>
      </c>
      <c r="J604" s="18">
        <v>80</v>
      </c>
      <c r="K604">
        <f t="shared" si="9"/>
        <v>2.2662889518414442E-3</v>
      </c>
    </row>
    <row r="605" spans="1:11" x14ac:dyDescent="0.2">
      <c r="A605" s="17" t="s">
        <v>11</v>
      </c>
      <c r="B605" s="38">
        <v>43276</v>
      </c>
      <c r="C605" s="18">
        <v>17369</v>
      </c>
      <c r="D605" s="18">
        <v>616550880</v>
      </c>
      <c r="E605" s="18">
        <v>35580</v>
      </c>
      <c r="F605" s="18">
        <v>35580</v>
      </c>
      <c r="G605" s="18">
        <v>35497.199999999997</v>
      </c>
      <c r="H605" s="18">
        <v>35300</v>
      </c>
      <c r="I605" s="18">
        <v>0.56999999999999995</v>
      </c>
      <c r="J605" s="18">
        <v>200</v>
      </c>
      <c r="K605">
        <f t="shared" si="9"/>
        <v>5.6529112492933464E-3</v>
      </c>
    </row>
    <row r="606" spans="1:11" x14ac:dyDescent="0.2">
      <c r="A606" s="17" t="s">
        <v>11</v>
      </c>
      <c r="B606" s="38">
        <v>43277</v>
      </c>
      <c r="C606" s="18">
        <v>102451</v>
      </c>
      <c r="D606" s="18">
        <v>3655369260</v>
      </c>
      <c r="E606" s="18">
        <v>36000</v>
      </c>
      <c r="F606" s="18">
        <v>36000</v>
      </c>
      <c r="G606" s="18">
        <v>35679.199999999997</v>
      </c>
      <c r="H606" s="18">
        <v>35000</v>
      </c>
      <c r="I606" s="18">
        <v>1.18</v>
      </c>
      <c r="J606" s="18">
        <v>420</v>
      </c>
      <c r="K606">
        <f t="shared" si="9"/>
        <v>1.180438448566612E-2</v>
      </c>
    </row>
    <row r="607" spans="1:11" x14ac:dyDescent="0.2">
      <c r="A607" s="17" t="s">
        <v>11</v>
      </c>
      <c r="B607" s="38">
        <v>43278</v>
      </c>
      <c r="C607" s="18">
        <v>242553</v>
      </c>
      <c r="D607" s="18">
        <v>8672890260</v>
      </c>
      <c r="E607" s="18">
        <v>35840</v>
      </c>
      <c r="F607" s="18">
        <v>36000</v>
      </c>
      <c r="G607" s="18">
        <v>35756.68</v>
      </c>
      <c r="H607" s="18">
        <v>35300</v>
      </c>
      <c r="I607" s="18">
        <v>-0.44</v>
      </c>
      <c r="J607" s="18">
        <v>-160</v>
      </c>
      <c r="K607">
        <f t="shared" si="9"/>
        <v>-4.4444444444444731E-3</v>
      </c>
    </row>
    <row r="608" spans="1:11" x14ac:dyDescent="0.2">
      <c r="A608" s="17" t="s">
        <v>11</v>
      </c>
      <c r="B608" s="38">
        <v>43279</v>
      </c>
      <c r="C608" s="18">
        <v>48183</v>
      </c>
      <c r="D608" s="18">
        <v>1709992760</v>
      </c>
      <c r="E608" s="18">
        <v>35700</v>
      </c>
      <c r="F608" s="18">
        <v>35780</v>
      </c>
      <c r="G608" s="18">
        <v>35489.550000000003</v>
      </c>
      <c r="H608" s="18">
        <v>35300</v>
      </c>
      <c r="I608" s="18">
        <v>-0.39</v>
      </c>
      <c r="J608" s="18">
        <v>-140</v>
      </c>
      <c r="K608">
        <f t="shared" si="9"/>
        <v>-3.90625E-3</v>
      </c>
    </row>
    <row r="609" spans="1:11" x14ac:dyDescent="0.2">
      <c r="A609" s="17" t="s">
        <v>11</v>
      </c>
      <c r="B609" s="38">
        <v>43280</v>
      </c>
      <c r="C609" s="18">
        <v>33545</v>
      </c>
      <c r="D609" s="18">
        <v>1220801100</v>
      </c>
      <c r="E609" s="18">
        <v>37000</v>
      </c>
      <c r="F609" s="18">
        <v>37000</v>
      </c>
      <c r="G609" s="18">
        <v>36392.94</v>
      </c>
      <c r="H609" s="18">
        <v>35700</v>
      </c>
      <c r="I609" s="18">
        <v>3.64</v>
      </c>
      <c r="J609" s="18">
        <v>1300</v>
      </c>
      <c r="K609">
        <f t="shared" si="9"/>
        <v>3.6414565826330625E-2</v>
      </c>
    </row>
    <row r="610" spans="1:11" x14ac:dyDescent="0.2">
      <c r="A610" s="19" t="s">
        <v>11</v>
      </c>
      <c r="B610" s="38">
        <v>43284</v>
      </c>
      <c r="C610" s="20">
        <v>173555</v>
      </c>
      <c r="D610" s="20">
        <v>6441608800</v>
      </c>
      <c r="E610" s="20">
        <v>37080</v>
      </c>
      <c r="F610" s="20">
        <v>37500</v>
      </c>
      <c r="G610" s="20">
        <v>37115.660000000003</v>
      </c>
      <c r="H610" s="20">
        <v>36240</v>
      </c>
      <c r="I610" s="20">
        <v>0.22</v>
      </c>
      <c r="J610" s="20">
        <v>80</v>
      </c>
      <c r="K610">
        <f t="shared" si="9"/>
        <v>2.1621621621621401E-3</v>
      </c>
    </row>
    <row r="611" spans="1:11" x14ac:dyDescent="0.2">
      <c r="A611" s="19" t="s">
        <v>11</v>
      </c>
      <c r="B611" s="38">
        <v>43285</v>
      </c>
      <c r="C611" s="20">
        <v>1986</v>
      </c>
      <c r="D611" s="20">
        <v>73700260</v>
      </c>
      <c r="E611" s="20">
        <v>37160</v>
      </c>
      <c r="F611" s="20">
        <v>37160</v>
      </c>
      <c r="G611" s="20">
        <v>37109.9</v>
      </c>
      <c r="H611" s="20">
        <v>37080</v>
      </c>
      <c r="I611" s="20">
        <v>0.22</v>
      </c>
      <c r="J611" s="20">
        <v>80</v>
      </c>
      <c r="K611">
        <f t="shared" si="9"/>
        <v>2.1574973031284195E-3</v>
      </c>
    </row>
    <row r="612" spans="1:11" x14ac:dyDescent="0.2">
      <c r="A612" s="19" t="s">
        <v>11</v>
      </c>
      <c r="B612" s="38">
        <v>43286</v>
      </c>
      <c r="C612" s="20">
        <v>297179</v>
      </c>
      <c r="D612" s="20">
        <v>11234661180</v>
      </c>
      <c r="E612" s="20">
        <v>37800</v>
      </c>
      <c r="F612" s="20">
        <v>38000</v>
      </c>
      <c r="G612" s="20">
        <v>37804.36</v>
      </c>
      <c r="H612" s="20">
        <v>37240</v>
      </c>
      <c r="I612" s="20">
        <v>1.72</v>
      </c>
      <c r="J612" s="20">
        <v>640</v>
      </c>
      <c r="K612">
        <f t="shared" si="9"/>
        <v>1.7222820236813874E-2</v>
      </c>
    </row>
    <row r="613" spans="1:11" x14ac:dyDescent="0.2">
      <c r="A613" s="19" t="s">
        <v>11</v>
      </c>
      <c r="B613" s="38">
        <v>43287</v>
      </c>
      <c r="C613" s="20">
        <v>58977</v>
      </c>
      <c r="D613" s="20">
        <v>2195559160</v>
      </c>
      <c r="E613" s="20">
        <v>36840</v>
      </c>
      <c r="F613" s="20">
        <v>37800</v>
      </c>
      <c r="G613" s="20">
        <v>37227.379999999997</v>
      </c>
      <c r="H613" s="20">
        <v>36840</v>
      </c>
      <c r="I613" s="20">
        <v>-2.54</v>
      </c>
      <c r="J613" s="20">
        <v>-960</v>
      </c>
      <c r="K613">
        <f t="shared" si="9"/>
        <v>-2.5396825396825418E-2</v>
      </c>
    </row>
    <row r="614" spans="1:11" x14ac:dyDescent="0.2">
      <c r="A614" s="19" t="s">
        <v>11</v>
      </c>
      <c r="B614" s="38">
        <v>43290</v>
      </c>
      <c r="C614" s="20">
        <v>458752</v>
      </c>
      <c r="D614" s="20">
        <v>16770984620</v>
      </c>
      <c r="E614" s="20">
        <v>36520</v>
      </c>
      <c r="F614" s="20">
        <v>36900</v>
      </c>
      <c r="G614" s="20">
        <v>36557.85</v>
      </c>
      <c r="H614" s="20">
        <v>36360</v>
      </c>
      <c r="I614" s="20">
        <v>-0.87</v>
      </c>
      <c r="J614" s="20">
        <v>-320</v>
      </c>
      <c r="K614">
        <f t="shared" si="9"/>
        <v>-8.6862106406080386E-3</v>
      </c>
    </row>
    <row r="615" spans="1:11" x14ac:dyDescent="0.2">
      <c r="A615" s="19" t="s">
        <v>11</v>
      </c>
      <c r="B615" s="38">
        <v>43291</v>
      </c>
      <c r="C615" s="20">
        <v>128442</v>
      </c>
      <c r="D615" s="20">
        <v>4716821800</v>
      </c>
      <c r="E615" s="20">
        <v>36720</v>
      </c>
      <c r="F615" s="20">
        <v>37460</v>
      </c>
      <c r="G615" s="20">
        <v>36723.360000000001</v>
      </c>
      <c r="H615" s="20">
        <v>36140</v>
      </c>
      <c r="I615" s="20">
        <v>0.55000000000000004</v>
      </c>
      <c r="J615" s="20">
        <v>200</v>
      </c>
      <c r="K615">
        <f t="shared" si="9"/>
        <v>5.4764512595837367E-3</v>
      </c>
    </row>
    <row r="616" spans="1:11" x14ac:dyDescent="0.2">
      <c r="A616" s="19" t="s">
        <v>11</v>
      </c>
      <c r="B616" s="38">
        <v>43292</v>
      </c>
      <c r="C616" s="20">
        <v>57569</v>
      </c>
      <c r="D616" s="20">
        <v>2114173880</v>
      </c>
      <c r="E616" s="20">
        <v>36720</v>
      </c>
      <c r="F616" s="20">
        <v>38000</v>
      </c>
      <c r="G616" s="20">
        <v>36724.17</v>
      </c>
      <c r="H616" s="20">
        <v>36440</v>
      </c>
      <c r="I616" s="20">
        <v>0</v>
      </c>
      <c r="J616" s="20">
        <v>0</v>
      </c>
      <c r="K616">
        <f t="shared" si="9"/>
        <v>0</v>
      </c>
    </row>
    <row r="617" spans="1:11" x14ac:dyDescent="0.2">
      <c r="A617" s="19" t="s">
        <v>11</v>
      </c>
      <c r="B617" s="38">
        <v>43293</v>
      </c>
      <c r="C617" s="20">
        <v>18817</v>
      </c>
      <c r="D617" s="20">
        <v>693509940</v>
      </c>
      <c r="E617" s="20">
        <v>36720</v>
      </c>
      <c r="F617" s="20">
        <v>36980</v>
      </c>
      <c r="G617" s="20">
        <v>36855.5</v>
      </c>
      <c r="H617" s="20">
        <v>36720</v>
      </c>
      <c r="I617" s="20">
        <v>0</v>
      </c>
      <c r="J617" s="20">
        <v>0</v>
      </c>
      <c r="K617">
        <f t="shared" si="9"/>
        <v>0</v>
      </c>
    </row>
    <row r="618" spans="1:11" x14ac:dyDescent="0.2">
      <c r="A618" s="19" t="s">
        <v>11</v>
      </c>
      <c r="B618" s="38">
        <v>43294</v>
      </c>
      <c r="C618" s="20">
        <v>40102</v>
      </c>
      <c r="D618" s="20">
        <v>1472611440</v>
      </c>
      <c r="E618" s="20">
        <v>36720</v>
      </c>
      <c r="F618" s="20">
        <v>36740</v>
      </c>
      <c r="G618" s="20">
        <v>36721.65</v>
      </c>
      <c r="H618" s="20">
        <v>36720</v>
      </c>
      <c r="I618" s="20">
        <v>0</v>
      </c>
      <c r="J618" s="20">
        <v>0</v>
      </c>
      <c r="K618">
        <f t="shared" si="9"/>
        <v>0</v>
      </c>
    </row>
    <row r="619" spans="1:11" x14ac:dyDescent="0.2">
      <c r="A619" s="19" t="s">
        <v>11</v>
      </c>
      <c r="B619" s="38">
        <v>43297</v>
      </c>
      <c r="C619" s="20">
        <v>237286</v>
      </c>
      <c r="D619" s="20">
        <v>8732148940</v>
      </c>
      <c r="E619" s="20">
        <v>36980</v>
      </c>
      <c r="F619" s="20">
        <v>36980</v>
      </c>
      <c r="G619" s="20">
        <v>36800.1</v>
      </c>
      <c r="H619" s="20">
        <v>36720</v>
      </c>
      <c r="I619" s="20">
        <v>0.71</v>
      </c>
      <c r="J619" s="20">
        <v>260</v>
      </c>
      <c r="K619">
        <f t="shared" si="9"/>
        <v>7.0806100217863932E-3</v>
      </c>
    </row>
    <row r="620" spans="1:11" x14ac:dyDescent="0.2">
      <c r="A620" s="19" t="s">
        <v>11</v>
      </c>
      <c r="B620" s="38">
        <v>43298</v>
      </c>
      <c r="C620" s="20">
        <v>118984</v>
      </c>
      <c r="D620" s="20">
        <v>4379501140</v>
      </c>
      <c r="E620" s="20">
        <v>36980</v>
      </c>
      <c r="F620" s="20">
        <v>36980</v>
      </c>
      <c r="G620" s="20">
        <v>36807.480000000003</v>
      </c>
      <c r="H620" s="20">
        <v>36800</v>
      </c>
      <c r="I620" s="20">
        <v>0</v>
      </c>
      <c r="J620" s="20">
        <v>0</v>
      </c>
      <c r="K620">
        <f t="shared" si="9"/>
        <v>0</v>
      </c>
    </row>
    <row r="621" spans="1:11" x14ac:dyDescent="0.2">
      <c r="A621" s="19" t="s">
        <v>11</v>
      </c>
      <c r="B621" s="38">
        <v>43299</v>
      </c>
      <c r="C621" s="20">
        <v>138307</v>
      </c>
      <c r="D621" s="20">
        <v>5096858220</v>
      </c>
      <c r="E621" s="20">
        <v>36860</v>
      </c>
      <c r="F621" s="20">
        <v>37000</v>
      </c>
      <c r="G621" s="20">
        <v>36851.769999999997</v>
      </c>
      <c r="H621" s="20">
        <v>36820</v>
      </c>
      <c r="I621" s="20">
        <v>-0.32</v>
      </c>
      <c r="J621" s="20">
        <v>-120</v>
      </c>
      <c r="K621">
        <f t="shared" si="9"/>
        <v>-3.2449972958356055E-3</v>
      </c>
    </row>
    <row r="622" spans="1:11" x14ac:dyDescent="0.2">
      <c r="A622" s="19" t="s">
        <v>11</v>
      </c>
      <c r="B622" s="38">
        <v>43300</v>
      </c>
      <c r="C622" s="20">
        <v>8517</v>
      </c>
      <c r="D622" s="20">
        <v>313204680</v>
      </c>
      <c r="E622" s="20">
        <v>36840</v>
      </c>
      <c r="F622" s="20">
        <v>36840</v>
      </c>
      <c r="G622" s="20">
        <v>36774.06</v>
      </c>
      <c r="H622" s="20">
        <v>36480</v>
      </c>
      <c r="I622" s="20">
        <v>-0.05</v>
      </c>
      <c r="J622" s="20">
        <v>-20</v>
      </c>
      <c r="K622">
        <f t="shared" si="9"/>
        <v>-5.4259359739550206E-4</v>
      </c>
    </row>
    <row r="623" spans="1:11" x14ac:dyDescent="0.2">
      <c r="A623" s="19" t="s">
        <v>11</v>
      </c>
      <c r="B623" s="38">
        <v>43304</v>
      </c>
      <c r="C623" s="20">
        <v>134939</v>
      </c>
      <c r="D623" s="20">
        <v>4969511420</v>
      </c>
      <c r="E623" s="20">
        <v>36820</v>
      </c>
      <c r="F623" s="20">
        <v>36940</v>
      </c>
      <c r="G623" s="20">
        <v>36827.839999999997</v>
      </c>
      <c r="H623" s="20">
        <v>36520</v>
      </c>
      <c r="I623" s="20">
        <v>-0.05</v>
      </c>
      <c r="J623" s="20">
        <v>-20</v>
      </c>
      <c r="K623">
        <f t="shared" si="9"/>
        <v>-5.4288816503800241E-4</v>
      </c>
    </row>
    <row r="624" spans="1:11" x14ac:dyDescent="0.2">
      <c r="A624" s="19" t="s">
        <v>11</v>
      </c>
      <c r="B624" s="38">
        <v>43305</v>
      </c>
      <c r="C624" s="20">
        <v>233335</v>
      </c>
      <c r="D624" s="20">
        <v>8604091080</v>
      </c>
      <c r="E624" s="20">
        <v>36800</v>
      </c>
      <c r="F624" s="20">
        <v>36900</v>
      </c>
      <c r="G624" s="20">
        <v>36874.410000000003</v>
      </c>
      <c r="H624" s="20">
        <v>36700</v>
      </c>
      <c r="I624" s="20">
        <v>-0.05</v>
      </c>
      <c r="J624" s="20">
        <v>-20</v>
      </c>
      <c r="K624">
        <f t="shared" si="9"/>
        <v>-5.4318305268874489E-4</v>
      </c>
    </row>
    <row r="625" spans="1:11" x14ac:dyDescent="0.2">
      <c r="A625" s="19" t="s">
        <v>11</v>
      </c>
      <c r="B625" s="38">
        <v>43306</v>
      </c>
      <c r="C625" s="20">
        <v>32352</v>
      </c>
      <c r="D625" s="20">
        <v>1183706820</v>
      </c>
      <c r="E625" s="20">
        <v>36600</v>
      </c>
      <c r="F625" s="20">
        <v>36740</v>
      </c>
      <c r="G625" s="20">
        <v>36588.370000000003</v>
      </c>
      <c r="H625" s="20">
        <v>36300</v>
      </c>
      <c r="I625" s="20">
        <v>-0.54</v>
      </c>
      <c r="J625" s="20">
        <v>-200</v>
      </c>
      <c r="K625">
        <f t="shared" si="9"/>
        <v>-5.4347826086956763E-3</v>
      </c>
    </row>
    <row r="626" spans="1:11" x14ac:dyDescent="0.2">
      <c r="A626" s="19" t="s">
        <v>11</v>
      </c>
      <c r="B626" s="38">
        <v>43307</v>
      </c>
      <c r="C626" s="20">
        <v>906400</v>
      </c>
      <c r="D626" s="20">
        <v>33171324320</v>
      </c>
      <c r="E626" s="20">
        <v>36600</v>
      </c>
      <c r="F626" s="20">
        <v>36600</v>
      </c>
      <c r="G626" s="20">
        <v>36596.78</v>
      </c>
      <c r="H626" s="20">
        <v>36080</v>
      </c>
      <c r="I626" s="20">
        <v>0</v>
      </c>
      <c r="J626" s="20">
        <v>0</v>
      </c>
      <c r="K626">
        <f t="shared" si="9"/>
        <v>0</v>
      </c>
    </row>
    <row r="627" spans="1:11" x14ac:dyDescent="0.2">
      <c r="A627" s="19" t="s">
        <v>11</v>
      </c>
      <c r="B627" s="38">
        <v>43308</v>
      </c>
      <c r="C627" s="20">
        <v>39093</v>
      </c>
      <c r="D627" s="20">
        <v>1425194540</v>
      </c>
      <c r="E627" s="20">
        <v>36280</v>
      </c>
      <c r="F627" s="20">
        <v>36600</v>
      </c>
      <c r="G627" s="20">
        <v>36456.51</v>
      </c>
      <c r="H627" s="20">
        <v>36240</v>
      </c>
      <c r="I627" s="20">
        <v>-0.87</v>
      </c>
      <c r="J627" s="20">
        <v>-320</v>
      </c>
      <c r="K627">
        <f t="shared" si="9"/>
        <v>-8.7431693989070691E-3</v>
      </c>
    </row>
    <row r="628" spans="1:11" x14ac:dyDescent="0.2">
      <c r="A628" s="19" t="s">
        <v>11</v>
      </c>
      <c r="B628" s="38">
        <v>43311</v>
      </c>
      <c r="C628" s="20">
        <v>7346</v>
      </c>
      <c r="D628" s="20">
        <v>267901600</v>
      </c>
      <c r="E628" s="20">
        <v>36500</v>
      </c>
      <c r="F628" s="20">
        <v>36680</v>
      </c>
      <c r="G628" s="20">
        <v>36469.040000000001</v>
      </c>
      <c r="H628" s="20">
        <v>36180</v>
      </c>
      <c r="I628" s="20">
        <v>0.61</v>
      </c>
      <c r="J628" s="20">
        <v>220</v>
      </c>
      <c r="K628">
        <f t="shared" si="9"/>
        <v>6.0639470782799521E-3</v>
      </c>
    </row>
    <row r="629" spans="1:11" x14ac:dyDescent="0.2">
      <c r="A629" s="19" t="s">
        <v>11</v>
      </c>
      <c r="B629" s="38">
        <v>43312</v>
      </c>
      <c r="C629" s="20">
        <v>177731</v>
      </c>
      <c r="D629" s="20">
        <v>6374145600</v>
      </c>
      <c r="E629" s="20">
        <v>35700</v>
      </c>
      <c r="F629" s="20">
        <v>36220</v>
      </c>
      <c r="G629" s="20">
        <v>35864.01</v>
      </c>
      <c r="H629" s="20">
        <v>35640</v>
      </c>
      <c r="I629" s="20">
        <v>-2.19</v>
      </c>
      <c r="J629" s="20">
        <v>-800</v>
      </c>
      <c r="K629">
        <f t="shared" si="9"/>
        <v>-2.1917808219178103E-2</v>
      </c>
    </row>
    <row r="630" spans="1:11" x14ac:dyDescent="0.2">
      <c r="A630" s="19" t="s">
        <v>11</v>
      </c>
      <c r="B630" s="38">
        <v>43313</v>
      </c>
      <c r="C630" s="20">
        <v>48448</v>
      </c>
      <c r="D630" s="20">
        <v>1720939760</v>
      </c>
      <c r="E630" s="20">
        <v>35400</v>
      </c>
      <c r="F630" s="20">
        <v>35600</v>
      </c>
      <c r="G630" s="20">
        <v>35521.379999999997</v>
      </c>
      <c r="H630" s="20">
        <v>35000</v>
      </c>
      <c r="I630" s="20">
        <v>-0.84</v>
      </c>
      <c r="J630" s="20">
        <v>-300</v>
      </c>
      <c r="K630">
        <f t="shared" si="9"/>
        <v>-8.4033613445377853E-3</v>
      </c>
    </row>
    <row r="631" spans="1:11" x14ac:dyDescent="0.2">
      <c r="A631" s="19" t="s">
        <v>11</v>
      </c>
      <c r="B631" s="38">
        <v>43314</v>
      </c>
      <c r="C631" s="20">
        <v>27950</v>
      </c>
      <c r="D631" s="20">
        <v>977316120</v>
      </c>
      <c r="E631" s="20">
        <v>34760</v>
      </c>
      <c r="F631" s="20">
        <v>35400</v>
      </c>
      <c r="G631" s="20">
        <v>34966.589999999997</v>
      </c>
      <c r="H631" s="20">
        <v>34760</v>
      </c>
      <c r="I631" s="20">
        <v>-1.81</v>
      </c>
      <c r="J631" s="20">
        <v>-640</v>
      </c>
      <c r="K631">
        <f t="shared" si="9"/>
        <v>-1.8079096045197751E-2</v>
      </c>
    </row>
    <row r="632" spans="1:11" x14ac:dyDescent="0.2">
      <c r="A632" s="19" t="s">
        <v>11</v>
      </c>
      <c r="B632" s="38">
        <v>43315</v>
      </c>
      <c r="C632" s="20">
        <v>142060</v>
      </c>
      <c r="D632" s="20">
        <v>4923473940</v>
      </c>
      <c r="E632" s="20">
        <v>34400</v>
      </c>
      <c r="F632" s="20">
        <v>34760</v>
      </c>
      <c r="G632" s="20">
        <v>34657.71</v>
      </c>
      <c r="H632" s="20">
        <v>34400</v>
      </c>
      <c r="I632" s="20">
        <v>-1.04</v>
      </c>
      <c r="J632" s="20">
        <v>-360</v>
      </c>
      <c r="K632">
        <f t="shared" si="9"/>
        <v>-1.0356731875719172E-2</v>
      </c>
    </row>
    <row r="633" spans="1:11" x14ac:dyDescent="0.2">
      <c r="A633" s="19" t="s">
        <v>11</v>
      </c>
      <c r="B633" s="38">
        <v>43318</v>
      </c>
      <c r="C633" s="20">
        <v>74603</v>
      </c>
      <c r="D633" s="20">
        <v>2565692700</v>
      </c>
      <c r="E633" s="20">
        <v>34440</v>
      </c>
      <c r="F633" s="20">
        <v>34560</v>
      </c>
      <c r="G633" s="20">
        <v>34391.279999999999</v>
      </c>
      <c r="H633" s="20">
        <v>34320</v>
      </c>
      <c r="I633" s="20">
        <v>0.12</v>
      </c>
      <c r="J633" s="20">
        <v>40</v>
      </c>
      <c r="K633">
        <f t="shared" si="9"/>
        <v>1.1627906976743319E-3</v>
      </c>
    </row>
    <row r="634" spans="1:11" x14ac:dyDescent="0.2">
      <c r="A634" s="19" t="s">
        <v>11</v>
      </c>
      <c r="B634" s="38">
        <v>43320</v>
      </c>
      <c r="C634" s="20">
        <v>69154</v>
      </c>
      <c r="D634" s="20">
        <v>2392538780</v>
      </c>
      <c r="E634" s="20">
        <v>34500</v>
      </c>
      <c r="F634" s="20">
        <v>34760</v>
      </c>
      <c r="G634" s="20">
        <v>34597.26</v>
      </c>
      <c r="H634" s="20">
        <v>34500</v>
      </c>
      <c r="I634" s="20">
        <v>0.17</v>
      </c>
      <c r="J634" s="20">
        <v>60</v>
      </c>
      <c r="K634">
        <f t="shared" si="9"/>
        <v>1.7421602787457413E-3</v>
      </c>
    </row>
    <row r="635" spans="1:11" x14ac:dyDescent="0.2">
      <c r="A635" s="19" t="s">
        <v>11</v>
      </c>
      <c r="B635" s="38">
        <v>43321</v>
      </c>
      <c r="C635" s="20">
        <v>169015</v>
      </c>
      <c r="D635" s="20">
        <v>5810342200</v>
      </c>
      <c r="E635" s="20">
        <v>34180</v>
      </c>
      <c r="F635" s="20">
        <v>34500</v>
      </c>
      <c r="G635" s="20">
        <v>34377.67</v>
      </c>
      <c r="H635" s="20">
        <v>34020</v>
      </c>
      <c r="I635" s="20">
        <v>-0.93</v>
      </c>
      <c r="J635" s="20">
        <v>-320</v>
      </c>
      <c r="K635">
        <f t="shared" si="9"/>
        <v>-9.2753623188406298E-3</v>
      </c>
    </row>
    <row r="636" spans="1:11" x14ac:dyDescent="0.2">
      <c r="A636" s="19" t="s">
        <v>11</v>
      </c>
      <c r="B636" s="38">
        <v>43322</v>
      </c>
      <c r="C636" s="20">
        <v>35419</v>
      </c>
      <c r="D636" s="20">
        <v>1207288780</v>
      </c>
      <c r="E636" s="20">
        <v>34600</v>
      </c>
      <c r="F636" s="20">
        <v>34600</v>
      </c>
      <c r="G636" s="20">
        <v>34085.910000000003</v>
      </c>
      <c r="H636" s="20">
        <v>33520</v>
      </c>
      <c r="I636" s="20">
        <v>1.23</v>
      </c>
      <c r="J636" s="20">
        <v>420</v>
      </c>
      <c r="K636">
        <f t="shared" si="9"/>
        <v>1.2287887653598561E-2</v>
      </c>
    </row>
    <row r="637" spans="1:11" x14ac:dyDescent="0.2">
      <c r="A637" s="19" t="s">
        <v>11</v>
      </c>
      <c r="B637" s="38">
        <v>43325</v>
      </c>
      <c r="C637" s="20">
        <v>69496</v>
      </c>
      <c r="D637" s="20">
        <v>2384000820</v>
      </c>
      <c r="E637" s="20">
        <v>34420</v>
      </c>
      <c r="F637" s="20">
        <v>34760</v>
      </c>
      <c r="G637" s="20">
        <v>34304.14</v>
      </c>
      <c r="H637" s="20">
        <v>33960</v>
      </c>
      <c r="I637" s="20">
        <v>-0.52</v>
      </c>
      <c r="J637" s="20">
        <v>-180</v>
      </c>
      <c r="K637">
        <f t="shared" si="9"/>
        <v>-5.2023121387283489E-3</v>
      </c>
    </row>
    <row r="638" spans="1:11" x14ac:dyDescent="0.2">
      <c r="A638" s="19" t="s">
        <v>11</v>
      </c>
      <c r="B638" s="38">
        <v>43326</v>
      </c>
      <c r="C638" s="20">
        <v>31490</v>
      </c>
      <c r="D638" s="20">
        <v>1091246540</v>
      </c>
      <c r="E638" s="20">
        <v>34420</v>
      </c>
      <c r="F638" s="20">
        <v>34800</v>
      </c>
      <c r="G638" s="20">
        <v>34653.75</v>
      </c>
      <c r="H638" s="20">
        <v>34420</v>
      </c>
      <c r="I638" s="20">
        <v>0</v>
      </c>
      <c r="J638" s="20">
        <v>0</v>
      </c>
      <c r="K638">
        <f t="shared" si="9"/>
        <v>0</v>
      </c>
    </row>
    <row r="639" spans="1:11" x14ac:dyDescent="0.2">
      <c r="A639" s="19" t="s">
        <v>11</v>
      </c>
      <c r="B639" s="38">
        <v>43327</v>
      </c>
      <c r="C639" s="20">
        <v>107279</v>
      </c>
      <c r="D639" s="20">
        <v>3705264960</v>
      </c>
      <c r="E639" s="20">
        <v>34800</v>
      </c>
      <c r="F639" s="20">
        <v>34800</v>
      </c>
      <c r="G639" s="20">
        <v>34538.589999999997</v>
      </c>
      <c r="H639" s="20">
        <v>33800</v>
      </c>
      <c r="I639" s="20">
        <v>1.1000000000000001</v>
      </c>
      <c r="J639" s="20">
        <v>380</v>
      </c>
      <c r="K639">
        <f t="shared" si="9"/>
        <v>1.1040092969204052E-2</v>
      </c>
    </row>
    <row r="640" spans="1:11" x14ac:dyDescent="0.2">
      <c r="A640" s="19" t="s">
        <v>11</v>
      </c>
      <c r="B640" s="38">
        <v>43328</v>
      </c>
      <c r="C640" s="20">
        <v>65577</v>
      </c>
      <c r="D640" s="20">
        <v>2290213180</v>
      </c>
      <c r="E640" s="20">
        <v>34560</v>
      </c>
      <c r="F640" s="20">
        <v>35640</v>
      </c>
      <c r="G640" s="20">
        <v>34924.03</v>
      </c>
      <c r="H640" s="20">
        <v>34560</v>
      </c>
      <c r="I640" s="20">
        <v>-0.69</v>
      </c>
      <c r="J640" s="20">
        <v>-240</v>
      </c>
      <c r="K640">
        <f t="shared" si="9"/>
        <v>-6.8965517241379448E-3</v>
      </c>
    </row>
    <row r="641" spans="1:11" x14ac:dyDescent="0.2">
      <c r="A641" s="19" t="s">
        <v>11</v>
      </c>
      <c r="B641" s="38">
        <v>43329</v>
      </c>
      <c r="C641" s="20">
        <v>22365</v>
      </c>
      <c r="D641" s="20">
        <v>773438020</v>
      </c>
      <c r="E641" s="20">
        <v>34520</v>
      </c>
      <c r="F641" s="20">
        <v>35000</v>
      </c>
      <c r="G641" s="20">
        <v>34582.519999999997</v>
      </c>
      <c r="H641" s="20">
        <v>34320</v>
      </c>
      <c r="I641" s="20">
        <v>-0.12</v>
      </c>
      <c r="J641" s="20">
        <v>-40</v>
      </c>
      <c r="K641">
        <f t="shared" si="9"/>
        <v>-1.1574074074074403E-3</v>
      </c>
    </row>
    <row r="642" spans="1:11" x14ac:dyDescent="0.2">
      <c r="A642" s="19" t="s">
        <v>11</v>
      </c>
      <c r="B642" s="38">
        <v>43333</v>
      </c>
      <c r="C642" s="20">
        <v>967336</v>
      </c>
      <c r="D642" s="20">
        <v>33274505780</v>
      </c>
      <c r="E642" s="20">
        <v>34420</v>
      </c>
      <c r="F642" s="20">
        <v>34860</v>
      </c>
      <c r="G642" s="20">
        <v>34398.910000000003</v>
      </c>
      <c r="H642" s="20">
        <v>33500</v>
      </c>
      <c r="I642" s="20">
        <v>-0.28999999999999998</v>
      </c>
      <c r="J642" s="20">
        <v>-100</v>
      </c>
      <c r="K642">
        <f t="shared" si="9"/>
        <v>-2.8968713789108147E-3</v>
      </c>
    </row>
    <row r="643" spans="1:11" x14ac:dyDescent="0.2">
      <c r="A643" s="19" t="s">
        <v>11</v>
      </c>
      <c r="B643" s="38">
        <v>43334</v>
      </c>
      <c r="C643" s="20">
        <v>487777</v>
      </c>
      <c r="D643" s="20">
        <v>16751988880</v>
      </c>
      <c r="E643" s="20">
        <v>34680</v>
      </c>
      <c r="F643" s="20">
        <v>34920</v>
      </c>
      <c r="G643" s="20">
        <v>34343.54</v>
      </c>
      <c r="H643" s="20">
        <v>34040</v>
      </c>
      <c r="I643" s="20">
        <v>0.76</v>
      </c>
      <c r="J643" s="20">
        <v>260</v>
      </c>
      <c r="K643">
        <f t="shared" si="9"/>
        <v>7.5537478210343512E-3</v>
      </c>
    </row>
    <row r="644" spans="1:11" x14ac:dyDescent="0.2">
      <c r="A644" s="19" t="s">
        <v>11</v>
      </c>
      <c r="B644" s="38">
        <v>43335</v>
      </c>
      <c r="C644" s="20">
        <v>135771</v>
      </c>
      <c r="D644" s="20">
        <v>4626808780</v>
      </c>
      <c r="E644" s="20">
        <v>33900</v>
      </c>
      <c r="F644" s="20">
        <v>34680</v>
      </c>
      <c r="G644" s="20">
        <v>34078.03</v>
      </c>
      <c r="H644" s="20">
        <v>33620</v>
      </c>
      <c r="I644" s="20">
        <v>-2.25</v>
      </c>
      <c r="J644" s="20">
        <v>-780</v>
      </c>
      <c r="K644">
        <f t="shared" ref="K644:K707" si="10">+E644/E643-1</f>
        <v>-2.249134948096887E-2</v>
      </c>
    </row>
    <row r="645" spans="1:11" x14ac:dyDescent="0.2">
      <c r="A645" s="19" t="s">
        <v>11</v>
      </c>
      <c r="B645" s="38">
        <v>43336</v>
      </c>
      <c r="C645" s="20">
        <v>420672</v>
      </c>
      <c r="D645" s="20">
        <v>14347304940</v>
      </c>
      <c r="E645" s="20">
        <v>34960</v>
      </c>
      <c r="F645" s="20">
        <v>34960</v>
      </c>
      <c r="G645" s="20">
        <v>34105.68</v>
      </c>
      <c r="H645" s="20">
        <v>33260</v>
      </c>
      <c r="I645" s="20">
        <v>3.13</v>
      </c>
      <c r="J645" s="20">
        <v>1060</v>
      </c>
      <c r="K645">
        <f t="shared" si="10"/>
        <v>3.1268436578171022E-2</v>
      </c>
    </row>
    <row r="646" spans="1:11" x14ac:dyDescent="0.2">
      <c r="A646" s="19" t="s">
        <v>11</v>
      </c>
      <c r="B646" s="38">
        <v>43339</v>
      </c>
      <c r="C646" s="20">
        <v>47225</v>
      </c>
      <c r="D646" s="20">
        <v>1646312900</v>
      </c>
      <c r="E646" s="20">
        <v>34720</v>
      </c>
      <c r="F646" s="20">
        <v>35200</v>
      </c>
      <c r="G646" s="20">
        <v>34861.050000000003</v>
      </c>
      <c r="H646" s="20">
        <v>34300</v>
      </c>
      <c r="I646" s="20">
        <v>-0.69</v>
      </c>
      <c r="J646" s="20">
        <v>-240</v>
      </c>
      <c r="K646">
        <f t="shared" si="10"/>
        <v>-6.8649885583523806E-3</v>
      </c>
    </row>
    <row r="647" spans="1:11" x14ac:dyDescent="0.2">
      <c r="A647" s="19" t="s">
        <v>11</v>
      </c>
      <c r="B647" s="38">
        <v>43340</v>
      </c>
      <c r="C647" s="20">
        <v>88323</v>
      </c>
      <c r="D647" s="20">
        <v>3104384840</v>
      </c>
      <c r="E647" s="20">
        <v>35200</v>
      </c>
      <c r="F647" s="20">
        <v>35500</v>
      </c>
      <c r="G647" s="20">
        <v>35148.089999999997</v>
      </c>
      <c r="H647" s="20">
        <v>34700</v>
      </c>
      <c r="I647" s="20">
        <v>1.38</v>
      </c>
      <c r="J647" s="20">
        <v>480</v>
      </c>
      <c r="K647">
        <f t="shared" si="10"/>
        <v>1.3824884792626779E-2</v>
      </c>
    </row>
    <row r="648" spans="1:11" x14ac:dyDescent="0.2">
      <c r="A648" s="19" t="s">
        <v>11</v>
      </c>
      <c r="B648" s="38">
        <v>43341</v>
      </c>
      <c r="C648" s="20">
        <v>46036</v>
      </c>
      <c r="D648" s="20">
        <v>1641960500</v>
      </c>
      <c r="E648" s="20">
        <v>35720</v>
      </c>
      <c r="F648" s="20">
        <v>35720</v>
      </c>
      <c r="G648" s="20">
        <v>35666.879999999997</v>
      </c>
      <c r="H648" s="20">
        <v>35060</v>
      </c>
      <c r="I648" s="20">
        <v>1.48</v>
      </c>
      <c r="J648" s="20">
        <v>520</v>
      </c>
      <c r="K648">
        <f t="shared" si="10"/>
        <v>1.4772727272727382E-2</v>
      </c>
    </row>
    <row r="649" spans="1:11" x14ac:dyDescent="0.2">
      <c r="A649" s="19" t="s">
        <v>11</v>
      </c>
      <c r="B649" s="38">
        <v>43342</v>
      </c>
      <c r="C649" s="20">
        <v>259781</v>
      </c>
      <c r="D649" s="20">
        <v>9336850500</v>
      </c>
      <c r="E649" s="20">
        <v>35900</v>
      </c>
      <c r="F649" s="20">
        <v>36280</v>
      </c>
      <c r="G649" s="20">
        <v>35941.24</v>
      </c>
      <c r="H649" s="20">
        <v>35440</v>
      </c>
      <c r="I649" s="20">
        <v>0.5</v>
      </c>
      <c r="J649" s="20">
        <v>180</v>
      </c>
      <c r="K649">
        <f t="shared" si="10"/>
        <v>5.0391937290032995E-3</v>
      </c>
    </row>
    <row r="650" spans="1:11" x14ac:dyDescent="0.2">
      <c r="A650" s="19" t="s">
        <v>11</v>
      </c>
      <c r="B650" s="38">
        <v>43343</v>
      </c>
      <c r="C650" s="20">
        <v>98188</v>
      </c>
      <c r="D650" s="20">
        <v>3514516000</v>
      </c>
      <c r="E650" s="20">
        <v>35500</v>
      </c>
      <c r="F650" s="20">
        <v>36000</v>
      </c>
      <c r="G650" s="20">
        <v>35793.74</v>
      </c>
      <c r="H650" s="20">
        <v>35260</v>
      </c>
      <c r="I650" s="20">
        <v>-1.1100000000000001</v>
      </c>
      <c r="J650" s="20">
        <v>-400</v>
      </c>
      <c r="K650">
        <f t="shared" si="10"/>
        <v>-1.1142061281337101E-2</v>
      </c>
    </row>
    <row r="651" spans="1:11" x14ac:dyDescent="0.2">
      <c r="A651" s="19" t="s">
        <v>11</v>
      </c>
      <c r="B651" s="38">
        <v>43346</v>
      </c>
      <c r="C651" s="20">
        <v>3820</v>
      </c>
      <c r="D651" s="20">
        <v>135109320</v>
      </c>
      <c r="E651" s="20">
        <v>35580</v>
      </c>
      <c r="F651" s="20">
        <v>35580</v>
      </c>
      <c r="G651" s="20">
        <v>35368.93</v>
      </c>
      <c r="H651" s="20">
        <v>34840</v>
      </c>
      <c r="I651" s="20">
        <v>0.23</v>
      </c>
      <c r="J651" s="20">
        <v>80</v>
      </c>
      <c r="K651">
        <f t="shared" si="10"/>
        <v>2.2535211267604716E-3</v>
      </c>
    </row>
    <row r="652" spans="1:11" x14ac:dyDescent="0.2">
      <c r="A652" s="19" t="s">
        <v>11</v>
      </c>
      <c r="B652" s="38">
        <v>43347</v>
      </c>
      <c r="C652" s="20">
        <v>266312</v>
      </c>
      <c r="D652" s="20">
        <v>9446532300</v>
      </c>
      <c r="E652" s="20">
        <v>34980</v>
      </c>
      <c r="F652" s="20">
        <v>35820</v>
      </c>
      <c r="G652" s="20">
        <v>35471.67</v>
      </c>
      <c r="H652" s="20">
        <v>34840</v>
      </c>
      <c r="I652" s="20">
        <v>-1.69</v>
      </c>
      <c r="J652" s="20">
        <v>-600</v>
      </c>
      <c r="K652">
        <f t="shared" si="10"/>
        <v>-1.6863406408094472E-2</v>
      </c>
    </row>
    <row r="653" spans="1:11" x14ac:dyDescent="0.2">
      <c r="A653" s="19" t="s">
        <v>11</v>
      </c>
      <c r="B653" s="38">
        <v>43348</v>
      </c>
      <c r="C653" s="20">
        <v>131022</v>
      </c>
      <c r="D653" s="20">
        <v>4581780820</v>
      </c>
      <c r="E653" s="20">
        <v>34980</v>
      </c>
      <c r="F653" s="20">
        <v>35400</v>
      </c>
      <c r="G653" s="20">
        <v>34969.550000000003</v>
      </c>
      <c r="H653" s="20">
        <v>34640</v>
      </c>
      <c r="I653" s="20">
        <v>0</v>
      </c>
      <c r="J653" s="20">
        <v>0</v>
      </c>
      <c r="K653">
        <f t="shared" si="10"/>
        <v>0</v>
      </c>
    </row>
    <row r="654" spans="1:11" x14ac:dyDescent="0.2">
      <c r="A654" s="19" t="s">
        <v>11</v>
      </c>
      <c r="B654" s="38">
        <v>43349</v>
      </c>
      <c r="C654" s="20">
        <v>100555</v>
      </c>
      <c r="D654" s="20">
        <v>3520649120</v>
      </c>
      <c r="E654" s="20">
        <v>35200</v>
      </c>
      <c r="F654" s="20">
        <v>35200</v>
      </c>
      <c r="G654" s="20">
        <v>35012.17</v>
      </c>
      <c r="H654" s="20">
        <v>34740</v>
      </c>
      <c r="I654" s="20">
        <v>0.63</v>
      </c>
      <c r="J654" s="20">
        <v>220</v>
      </c>
      <c r="K654">
        <f t="shared" si="10"/>
        <v>6.2893081761006275E-3</v>
      </c>
    </row>
    <row r="655" spans="1:11" x14ac:dyDescent="0.2">
      <c r="A655" s="19" t="s">
        <v>11</v>
      </c>
      <c r="B655" s="38">
        <v>43350</v>
      </c>
      <c r="C655" s="20">
        <v>48066</v>
      </c>
      <c r="D655" s="20">
        <v>1660456900</v>
      </c>
      <c r="E655" s="20">
        <v>34500</v>
      </c>
      <c r="F655" s="20">
        <v>35180</v>
      </c>
      <c r="G655" s="20">
        <v>34545.35</v>
      </c>
      <c r="H655" s="20">
        <v>34320</v>
      </c>
      <c r="I655" s="20">
        <v>-1.99</v>
      </c>
      <c r="J655" s="20">
        <v>-700</v>
      </c>
      <c r="K655">
        <f t="shared" si="10"/>
        <v>-1.9886363636363646E-2</v>
      </c>
    </row>
    <row r="656" spans="1:11" x14ac:dyDescent="0.2">
      <c r="A656" s="19" t="s">
        <v>11</v>
      </c>
      <c r="B656" s="38">
        <v>43353</v>
      </c>
      <c r="C656" s="20">
        <v>40133</v>
      </c>
      <c r="D656" s="20">
        <v>1364115740</v>
      </c>
      <c r="E656" s="20">
        <v>33040</v>
      </c>
      <c r="F656" s="20">
        <v>34600</v>
      </c>
      <c r="G656" s="20">
        <v>33989.879999999997</v>
      </c>
      <c r="H656" s="20">
        <v>33040</v>
      </c>
      <c r="I656" s="20">
        <v>-4.2300000000000004</v>
      </c>
      <c r="J656" s="20">
        <v>-1460</v>
      </c>
      <c r="K656">
        <f t="shared" si="10"/>
        <v>-4.2318840579710137E-2</v>
      </c>
    </row>
    <row r="657" spans="1:11" x14ac:dyDescent="0.2">
      <c r="A657" s="19" t="s">
        <v>11</v>
      </c>
      <c r="B657" s="38">
        <v>43354</v>
      </c>
      <c r="C657" s="20">
        <v>292710</v>
      </c>
      <c r="D657" s="20">
        <v>9959879700</v>
      </c>
      <c r="E657" s="20">
        <v>33700</v>
      </c>
      <c r="F657" s="20">
        <v>34460</v>
      </c>
      <c r="G657" s="20">
        <v>34026.44</v>
      </c>
      <c r="H657" s="20">
        <v>33140</v>
      </c>
      <c r="I657" s="20">
        <v>2</v>
      </c>
      <c r="J657" s="20">
        <v>660</v>
      </c>
      <c r="K657">
        <f t="shared" si="10"/>
        <v>1.9975786924939509E-2</v>
      </c>
    </row>
    <row r="658" spans="1:11" x14ac:dyDescent="0.2">
      <c r="A658" s="19" t="s">
        <v>11</v>
      </c>
      <c r="B658" s="38">
        <v>43355</v>
      </c>
      <c r="C658" s="20">
        <v>39074</v>
      </c>
      <c r="D658" s="20">
        <v>1311769540</v>
      </c>
      <c r="E658" s="20">
        <v>33520</v>
      </c>
      <c r="F658" s="20">
        <v>33980</v>
      </c>
      <c r="G658" s="20">
        <v>33571.42</v>
      </c>
      <c r="H658" s="20">
        <v>33120</v>
      </c>
      <c r="I658" s="20">
        <v>-0.53</v>
      </c>
      <c r="J658" s="20">
        <v>-180</v>
      </c>
      <c r="K658">
        <f t="shared" si="10"/>
        <v>-5.3412462908012381E-3</v>
      </c>
    </row>
    <row r="659" spans="1:11" x14ac:dyDescent="0.2">
      <c r="A659" s="19" t="s">
        <v>11</v>
      </c>
      <c r="B659" s="38">
        <v>43356</v>
      </c>
      <c r="C659" s="20">
        <v>125433</v>
      </c>
      <c r="D659" s="20">
        <v>4214756840</v>
      </c>
      <c r="E659" s="20">
        <v>33480</v>
      </c>
      <c r="F659" s="20">
        <v>34100</v>
      </c>
      <c r="G659" s="20">
        <v>33601.660000000003</v>
      </c>
      <c r="H659" s="20">
        <v>33400</v>
      </c>
      <c r="I659" s="20">
        <v>-0.12</v>
      </c>
      <c r="J659" s="20">
        <v>-40</v>
      </c>
      <c r="K659">
        <f t="shared" si="10"/>
        <v>-1.1933174224343368E-3</v>
      </c>
    </row>
    <row r="660" spans="1:11" x14ac:dyDescent="0.2">
      <c r="A660" s="19" t="s">
        <v>11</v>
      </c>
      <c r="B660" s="38">
        <v>43357</v>
      </c>
      <c r="C660" s="20">
        <v>52461</v>
      </c>
      <c r="D660" s="20">
        <v>1740098040</v>
      </c>
      <c r="E660" s="20">
        <v>33040</v>
      </c>
      <c r="F660" s="20">
        <v>33400</v>
      </c>
      <c r="G660" s="20">
        <v>33169.360000000001</v>
      </c>
      <c r="H660" s="20">
        <v>33000</v>
      </c>
      <c r="I660" s="20">
        <v>-1.31</v>
      </c>
      <c r="J660" s="20">
        <v>-440</v>
      </c>
      <c r="K660">
        <f t="shared" si="10"/>
        <v>-1.3142174432496989E-2</v>
      </c>
    </row>
    <row r="661" spans="1:11" x14ac:dyDescent="0.2">
      <c r="A661" s="19" t="s">
        <v>11</v>
      </c>
      <c r="B661" s="38">
        <v>43360</v>
      </c>
      <c r="C661" s="20">
        <v>29658</v>
      </c>
      <c r="D661" s="20">
        <v>985158780</v>
      </c>
      <c r="E661" s="20">
        <v>33560</v>
      </c>
      <c r="F661" s="20">
        <v>33560</v>
      </c>
      <c r="G661" s="20">
        <v>33217.300000000003</v>
      </c>
      <c r="H661" s="20">
        <v>32220</v>
      </c>
      <c r="I661" s="20">
        <v>1.57</v>
      </c>
      <c r="J661" s="20">
        <v>520</v>
      </c>
      <c r="K661">
        <f t="shared" si="10"/>
        <v>1.57384987893463E-2</v>
      </c>
    </row>
    <row r="662" spans="1:11" x14ac:dyDescent="0.2">
      <c r="A662" s="19" t="s">
        <v>11</v>
      </c>
      <c r="B662" s="38">
        <v>43361</v>
      </c>
      <c r="C662" s="20">
        <v>35783</v>
      </c>
      <c r="D662" s="20">
        <v>1213983800</v>
      </c>
      <c r="E662" s="20">
        <v>34000</v>
      </c>
      <c r="F662" s="20">
        <v>34060</v>
      </c>
      <c r="G662" s="20">
        <v>33926.269999999997</v>
      </c>
      <c r="H662" s="20">
        <v>33500</v>
      </c>
      <c r="I662" s="20">
        <v>1.31</v>
      </c>
      <c r="J662" s="20">
        <v>440</v>
      </c>
      <c r="K662">
        <f t="shared" si="10"/>
        <v>1.3110846245530494E-2</v>
      </c>
    </row>
    <row r="663" spans="1:11" x14ac:dyDescent="0.2">
      <c r="A663" s="19" t="s">
        <v>11</v>
      </c>
      <c r="B663" s="38">
        <v>43362</v>
      </c>
      <c r="C663" s="20">
        <v>111465</v>
      </c>
      <c r="D663" s="20">
        <v>3815002980</v>
      </c>
      <c r="E663" s="20">
        <v>34320</v>
      </c>
      <c r="F663" s="20">
        <v>34400</v>
      </c>
      <c r="G663" s="20">
        <v>34226.019999999997</v>
      </c>
      <c r="H663" s="20">
        <v>33820</v>
      </c>
      <c r="I663" s="20">
        <v>0.94</v>
      </c>
      <c r="J663" s="20">
        <v>320</v>
      </c>
      <c r="K663">
        <f t="shared" si="10"/>
        <v>9.4117647058824527E-3</v>
      </c>
    </row>
    <row r="664" spans="1:11" x14ac:dyDescent="0.2">
      <c r="A664" s="19" t="s">
        <v>11</v>
      </c>
      <c r="B664" s="38">
        <v>43363</v>
      </c>
      <c r="C664" s="20">
        <v>88479</v>
      </c>
      <c r="D664" s="20">
        <v>3046462880</v>
      </c>
      <c r="E664" s="20">
        <v>34700</v>
      </c>
      <c r="F664" s="20">
        <v>34700</v>
      </c>
      <c r="G664" s="20">
        <v>34431.480000000003</v>
      </c>
      <c r="H664" s="20">
        <v>34300</v>
      </c>
      <c r="I664" s="20">
        <v>1.1100000000000001</v>
      </c>
      <c r="J664" s="20">
        <v>380</v>
      </c>
      <c r="K664">
        <f t="shared" si="10"/>
        <v>1.1072261072261114E-2</v>
      </c>
    </row>
    <row r="665" spans="1:11" x14ac:dyDescent="0.2">
      <c r="A665" s="19" t="s">
        <v>11</v>
      </c>
      <c r="B665" s="38">
        <v>43364</v>
      </c>
      <c r="C665" s="20">
        <v>203716</v>
      </c>
      <c r="D665" s="20">
        <v>7290429900</v>
      </c>
      <c r="E665" s="20">
        <v>36000</v>
      </c>
      <c r="F665" s="20">
        <v>36000</v>
      </c>
      <c r="G665" s="20">
        <v>35787.22</v>
      </c>
      <c r="H665" s="20">
        <v>34980</v>
      </c>
      <c r="I665" s="20">
        <v>3.75</v>
      </c>
      <c r="J665" s="20">
        <v>1300</v>
      </c>
      <c r="K665">
        <f t="shared" si="10"/>
        <v>3.7463976945244948E-2</v>
      </c>
    </row>
    <row r="666" spans="1:11" x14ac:dyDescent="0.2">
      <c r="A666" s="19" t="s">
        <v>11</v>
      </c>
      <c r="B666" s="38">
        <v>43367</v>
      </c>
      <c r="C666" s="20">
        <v>12019</v>
      </c>
      <c r="D666" s="20">
        <v>423043120</v>
      </c>
      <c r="E666" s="20">
        <v>35240</v>
      </c>
      <c r="F666" s="20">
        <v>35240</v>
      </c>
      <c r="G666" s="20">
        <v>35197.86</v>
      </c>
      <c r="H666" s="20">
        <v>35000</v>
      </c>
      <c r="I666" s="20">
        <v>-2.11</v>
      </c>
      <c r="J666" s="20">
        <v>-760</v>
      </c>
      <c r="K666">
        <f t="shared" si="10"/>
        <v>-2.1111111111111081E-2</v>
      </c>
    </row>
    <row r="667" spans="1:11" x14ac:dyDescent="0.2">
      <c r="A667" s="19" t="s">
        <v>11</v>
      </c>
      <c r="B667" s="38">
        <v>43368</v>
      </c>
      <c r="C667" s="20">
        <v>83333</v>
      </c>
      <c r="D667" s="20">
        <v>2934465380</v>
      </c>
      <c r="E667" s="20">
        <v>35000</v>
      </c>
      <c r="F667" s="20">
        <v>35500</v>
      </c>
      <c r="G667" s="20">
        <v>35213.730000000003</v>
      </c>
      <c r="H667" s="20">
        <v>35000</v>
      </c>
      <c r="I667" s="20">
        <v>-0.68</v>
      </c>
      <c r="J667" s="20">
        <v>-240</v>
      </c>
      <c r="K667">
        <f t="shared" si="10"/>
        <v>-6.8104426787741756E-3</v>
      </c>
    </row>
    <row r="668" spans="1:11" x14ac:dyDescent="0.2">
      <c r="A668" s="19" t="s">
        <v>11</v>
      </c>
      <c r="B668" s="38">
        <v>43369</v>
      </c>
      <c r="C668" s="20">
        <v>201700</v>
      </c>
      <c r="D668" s="20">
        <v>7063240640</v>
      </c>
      <c r="E668" s="20">
        <v>34700</v>
      </c>
      <c r="F668" s="20">
        <v>35280</v>
      </c>
      <c r="G668" s="20">
        <v>35035.919999999998</v>
      </c>
      <c r="H668" s="20">
        <v>34500</v>
      </c>
      <c r="I668" s="20">
        <v>-0.86</v>
      </c>
      <c r="J668" s="20">
        <v>-300</v>
      </c>
      <c r="K668">
        <f t="shared" si="10"/>
        <v>-8.5714285714285632E-3</v>
      </c>
    </row>
    <row r="669" spans="1:11" x14ac:dyDescent="0.2">
      <c r="A669" s="19" t="s">
        <v>11</v>
      </c>
      <c r="B669" s="38">
        <v>43370</v>
      </c>
      <c r="C669" s="20">
        <v>339727</v>
      </c>
      <c r="D669" s="20">
        <v>11696066000</v>
      </c>
      <c r="E669" s="20">
        <v>34260</v>
      </c>
      <c r="F669" s="20">
        <v>34500</v>
      </c>
      <c r="G669" s="20">
        <v>34427.839999999997</v>
      </c>
      <c r="H669" s="20">
        <v>34260</v>
      </c>
      <c r="I669" s="20">
        <v>-1.27</v>
      </c>
      <c r="J669" s="20">
        <v>-440</v>
      </c>
      <c r="K669">
        <f t="shared" si="10"/>
        <v>-1.2680115273775217E-2</v>
      </c>
    </row>
    <row r="670" spans="1:11" x14ac:dyDescent="0.2">
      <c r="A670" s="19" t="s">
        <v>11</v>
      </c>
      <c r="B670" s="38">
        <v>43371</v>
      </c>
      <c r="C670" s="20">
        <v>111382</v>
      </c>
      <c r="D670" s="20">
        <v>3831552040</v>
      </c>
      <c r="E670" s="20">
        <v>34200</v>
      </c>
      <c r="F670" s="20">
        <v>34500</v>
      </c>
      <c r="G670" s="20">
        <v>34400.1</v>
      </c>
      <c r="H670" s="20">
        <v>34200</v>
      </c>
      <c r="I670" s="20">
        <v>-0.18</v>
      </c>
      <c r="J670" s="20">
        <v>-60</v>
      </c>
      <c r="K670">
        <f t="shared" si="10"/>
        <v>-1.7513134851138146E-3</v>
      </c>
    </row>
    <row r="671" spans="1:11" x14ac:dyDescent="0.2">
      <c r="A671" s="19" t="s">
        <v>11</v>
      </c>
      <c r="B671" s="38">
        <v>43374</v>
      </c>
      <c r="C671" s="20">
        <v>224731</v>
      </c>
      <c r="D671" s="20">
        <v>7663057380</v>
      </c>
      <c r="E671" s="20">
        <v>33800</v>
      </c>
      <c r="F671" s="20">
        <v>34200</v>
      </c>
      <c r="G671" s="20">
        <v>34098.800000000003</v>
      </c>
      <c r="H671" s="20">
        <v>33800</v>
      </c>
      <c r="I671" s="20">
        <v>-1.17</v>
      </c>
      <c r="J671" s="20">
        <v>-400</v>
      </c>
      <c r="K671">
        <f t="shared" si="10"/>
        <v>-1.1695906432748537E-2</v>
      </c>
    </row>
    <row r="672" spans="1:11" x14ac:dyDescent="0.2">
      <c r="A672" s="19" t="s">
        <v>11</v>
      </c>
      <c r="B672" s="38">
        <v>43375</v>
      </c>
      <c r="C672" s="20">
        <v>96715</v>
      </c>
      <c r="D672" s="20">
        <v>3251012580</v>
      </c>
      <c r="E672" s="20">
        <v>33560</v>
      </c>
      <c r="F672" s="20">
        <v>33760</v>
      </c>
      <c r="G672" s="20">
        <v>33614.36</v>
      </c>
      <c r="H672" s="20">
        <v>33500</v>
      </c>
      <c r="I672" s="20">
        <v>-0.71</v>
      </c>
      <c r="J672" s="20">
        <v>-240</v>
      </c>
      <c r="K672">
        <f t="shared" si="10"/>
        <v>-7.1005917159763232E-3</v>
      </c>
    </row>
    <row r="673" spans="1:11" x14ac:dyDescent="0.2">
      <c r="A673" s="19" t="s">
        <v>11</v>
      </c>
      <c r="B673" s="38">
        <v>43376</v>
      </c>
      <c r="C673" s="20">
        <v>54350</v>
      </c>
      <c r="D673" s="20">
        <v>1841543400</v>
      </c>
      <c r="E673" s="20">
        <v>34120</v>
      </c>
      <c r="F673" s="20">
        <v>34280</v>
      </c>
      <c r="G673" s="20">
        <v>33883.040000000001</v>
      </c>
      <c r="H673" s="20">
        <v>33540</v>
      </c>
      <c r="I673" s="20">
        <v>1.67</v>
      </c>
      <c r="J673" s="20">
        <v>560</v>
      </c>
      <c r="K673">
        <f t="shared" si="10"/>
        <v>1.6686531585220488E-2</v>
      </c>
    </row>
    <row r="674" spans="1:11" x14ac:dyDescent="0.2">
      <c r="A674" s="19" t="s">
        <v>11</v>
      </c>
      <c r="B674" s="38">
        <v>43377</v>
      </c>
      <c r="C674" s="20">
        <v>33833</v>
      </c>
      <c r="D674" s="20">
        <v>1154129960</v>
      </c>
      <c r="E674" s="20">
        <v>33980</v>
      </c>
      <c r="F674" s="20">
        <v>34580</v>
      </c>
      <c r="G674" s="20">
        <v>34112.550000000003</v>
      </c>
      <c r="H674" s="20">
        <v>33900</v>
      </c>
      <c r="I674" s="20">
        <v>-0.41</v>
      </c>
      <c r="J674" s="20">
        <v>-140</v>
      </c>
      <c r="K674">
        <f t="shared" si="10"/>
        <v>-4.1031652989449441E-3</v>
      </c>
    </row>
    <row r="675" spans="1:11" x14ac:dyDescent="0.2">
      <c r="A675" s="19" t="s">
        <v>11</v>
      </c>
      <c r="B675" s="38">
        <v>43378</v>
      </c>
      <c r="C675" s="20">
        <v>39576</v>
      </c>
      <c r="D675" s="20">
        <v>1341016840</v>
      </c>
      <c r="E675" s="20">
        <v>33980</v>
      </c>
      <c r="F675" s="20">
        <v>34000</v>
      </c>
      <c r="G675" s="20">
        <v>33884.6</v>
      </c>
      <c r="H675" s="20">
        <v>33580</v>
      </c>
      <c r="I675" s="20">
        <v>0</v>
      </c>
      <c r="J675" s="20">
        <v>0</v>
      </c>
      <c r="K675">
        <f t="shared" si="10"/>
        <v>0</v>
      </c>
    </row>
    <row r="676" spans="1:11" x14ac:dyDescent="0.2">
      <c r="A676" s="19" t="s">
        <v>11</v>
      </c>
      <c r="B676" s="38">
        <v>43381</v>
      </c>
      <c r="C676" s="20">
        <v>85456</v>
      </c>
      <c r="D676" s="20">
        <v>2843439340</v>
      </c>
      <c r="E676" s="20">
        <v>33200</v>
      </c>
      <c r="F676" s="20">
        <v>33500</v>
      </c>
      <c r="G676" s="20">
        <v>33273.72</v>
      </c>
      <c r="H676" s="20">
        <v>33200</v>
      </c>
      <c r="I676" s="20">
        <v>-2.2999999999999998</v>
      </c>
      <c r="J676" s="20">
        <v>-780</v>
      </c>
      <c r="K676">
        <f t="shared" si="10"/>
        <v>-2.2954679223072372E-2</v>
      </c>
    </row>
    <row r="677" spans="1:11" x14ac:dyDescent="0.2">
      <c r="A677" s="19" t="s">
        <v>11</v>
      </c>
      <c r="B677" s="38">
        <v>43382</v>
      </c>
      <c r="C677" s="20">
        <v>32368</v>
      </c>
      <c r="D677" s="20">
        <v>1080466560</v>
      </c>
      <c r="E677" s="20">
        <v>33940</v>
      </c>
      <c r="F677" s="20">
        <v>34160</v>
      </c>
      <c r="G677" s="20">
        <v>33380.699999999997</v>
      </c>
      <c r="H677" s="20">
        <v>33100</v>
      </c>
      <c r="I677" s="20">
        <v>2.23</v>
      </c>
      <c r="J677" s="20">
        <v>740</v>
      </c>
      <c r="K677">
        <f t="shared" si="10"/>
        <v>2.228915662650599E-2</v>
      </c>
    </row>
    <row r="678" spans="1:11" x14ac:dyDescent="0.2">
      <c r="A678" s="19" t="s">
        <v>11</v>
      </c>
      <c r="B678" s="38">
        <v>43383</v>
      </c>
      <c r="C678" s="20">
        <v>3180</v>
      </c>
      <c r="D678" s="20">
        <v>107662600</v>
      </c>
      <c r="E678" s="20">
        <v>33940</v>
      </c>
      <c r="F678" s="20">
        <v>33940</v>
      </c>
      <c r="G678" s="20">
        <v>33856.160000000003</v>
      </c>
      <c r="H678" s="20">
        <v>33940</v>
      </c>
      <c r="I678" s="20">
        <v>0</v>
      </c>
      <c r="J678" s="20">
        <v>0</v>
      </c>
      <c r="K678">
        <f t="shared" si="10"/>
        <v>0</v>
      </c>
    </row>
    <row r="679" spans="1:11" x14ac:dyDescent="0.2">
      <c r="A679" s="19" t="s">
        <v>11</v>
      </c>
      <c r="B679" s="38">
        <v>43384</v>
      </c>
      <c r="C679" s="20">
        <v>169001</v>
      </c>
      <c r="D679" s="20">
        <v>5681916980</v>
      </c>
      <c r="E679" s="20">
        <v>33920</v>
      </c>
      <c r="F679" s="20">
        <v>33920</v>
      </c>
      <c r="G679" s="20">
        <v>33620.61</v>
      </c>
      <c r="H679" s="20">
        <v>33120</v>
      </c>
      <c r="I679" s="20">
        <v>-0.06</v>
      </c>
      <c r="J679" s="20">
        <v>-20</v>
      </c>
      <c r="K679">
        <f t="shared" si="10"/>
        <v>-5.8927519151441565E-4</v>
      </c>
    </row>
    <row r="680" spans="1:11" x14ac:dyDescent="0.2">
      <c r="A680" s="19" t="s">
        <v>11</v>
      </c>
      <c r="B680" s="38">
        <v>43385</v>
      </c>
      <c r="C680" s="20">
        <v>69699</v>
      </c>
      <c r="D680" s="20">
        <v>2325410340</v>
      </c>
      <c r="E680" s="20">
        <v>33320</v>
      </c>
      <c r="F680" s="20">
        <v>33460</v>
      </c>
      <c r="G680" s="20">
        <v>33363.61</v>
      </c>
      <c r="H680" s="20">
        <v>33240</v>
      </c>
      <c r="I680" s="20">
        <v>-1.77</v>
      </c>
      <c r="J680" s="20">
        <v>-600</v>
      </c>
      <c r="K680">
        <f t="shared" si="10"/>
        <v>-1.7688679245283057E-2</v>
      </c>
    </row>
    <row r="681" spans="1:11" x14ac:dyDescent="0.2">
      <c r="A681" s="19" t="s">
        <v>11</v>
      </c>
      <c r="B681" s="38">
        <v>43389</v>
      </c>
      <c r="C681" s="20">
        <v>79062</v>
      </c>
      <c r="D681" s="20">
        <v>2631744000</v>
      </c>
      <c r="E681" s="20">
        <v>33320</v>
      </c>
      <c r="F681" s="20">
        <v>33400</v>
      </c>
      <c r="G681" s="20">
        <v>33287.089999999997</v>
      </c>
      <c r="H681" s="20">
        <v>33040</v>
      </c>
      <c r="I681" s="20">
        <v>0</v>
      </c>
      <c r="J681" s="20">
        <v>0</v>
      </c>
      <c r="K681">
        <f t="shared" si="10"/>
        <v>0</v>
      </c>
    </row>
    <row r="682" spans="1:11" x14ac:dyDescent="0.2">
      <c r="A682" s="19" t="s">
        <v>11</v>
      </c>
      <c r="B682" s="38">
        <v>43390</v>
      </c>
      <c r="C682" s="20">
        <v>181387</v>
      </c>
      <c r="D682" s="20">
        <v>6030693380</v>
      </c>
      <c r="E682" s="20">
        <v>33760</v>
      </c>
      <c r="F682" s="20">
        <v>33760</v>
      </c>
      <c r="G682" s="20">
        <v>33247.660000000003</v>
      </c>
      <c r="H682" s="20">
        <v>33020</v>
      </c>
      <c r="I682" s="20">
        <v>1.32</v>
      </c>
      <c r="J682" s="20">
        <v>440</v>
      </c>
      <c r="K682">
        <f t="shared" si="10"/>
        <v>1.3205282112845218E-2</v>
      </c>
    </row>
    <row r="683" spans="1:11" x14ac:dyDescent="0.2">
      <c r="A683" s="19" t="s">
        <v>11</v>
      </c>
      <c r="B683" s="38">
        <v>43391</v>
      </c>
      <c r="C683" s="20">
        <v>24510</v>
      </c>
      <c r="D683" s="20">
        <v>815014480</v>
      </c>
      <c r="E683" s="20">
        <v>33180</v>
      </c>
      <c r="F683" s="20">
        <v>33900</v>
      </c>
      <c r="G683" s="20">
        <v>33252.32</v>
      </c>
      <c r="H683" s="20">
        <v>33000</v>
      </c>
      <c r="I683" s="20">
        <v>-1.72</v>
      </c>
      <c r="J683" s="20">
        <v>-580</v>
      </c>
      <c r="K683">
        <f t="shared" si="10"/>
        <v>-1.7180094786729883E-2</v>
      </c>
    </row>
    <row r="684" spans="1:11" x14ac:dyDescent="0.2">
      <c r="A684" s="19" t="s">
        <v>11</v>
      </c>
      <c r="B684" s="38">
        <v>43392</v>
      </c>
      <c r="C684" s="20">
        <v>43560</v>
      </c>
      <c r="D684" s="20">
        <v>1427407900</v>
      </c>
      <c r="E684" s="20">
        <v>32940</v>
      </c>
      <c r="F684" s="20">
        <v>33680</v>
      </c>
      <c r="G684" s="20">
        <v>32768.78</v>
      </c>
      <c r="H684" s="20">
        <v>32200</v>
      </c>
      <c r="I684" s="20">
        <v>-0.72</v>
      </c>
      <c r="J684" s="20">
        <v>-240</v>
      </c>
      <c r="K684">
        <f t="shared" si="10"/>
        <v>-7.2332730560579206E-3</v>
      </c>
    </row>
    <row r="685" spans="1:11" x14ac:dyDescent="0.2">
      <c r="A685" s="19" t="s">
        <v>11</v>
      </c>
      <c r="B685" s="38">
        <v>43395</v>
      </c>
      <c r="C685" s="20">
        <v>42228</v>
      </c>
      <c r="D685" s="20">
        <v>1359392580</v>
      </c>
      <c r="E685" s="20">
        <v>32480</v>
      </c>
      <c r="F685" s="20">
        <v>33280</v>
      </c>
      <c r="G685" s="20">
        <v>32191.73</v>
      </c>
      <c r="H685" s="20">
        <v>31560</v>
      </c>
      <c r="I685" s="20">
        <v>-1.4</v>
      </c>
      <c r="J685" s="20">
        <v>-460</v>
      </c>
      <c r="K685">
        <f t="shared" si="10"/>
        <v>-1.3964784456587775E-2</v>
      </c>
    </row>
    <row r="686" spans="1:11" x14ac:dyDescent="0.2">
      <c r="A686" s="19" t="s">
        <v>11</v>
      </c>
      <c r="B686" s="38">
        <v>43396</v>
      </c>
      <c r="C686" s="20">
        <v>96476</v>
      </c>
      <c r="D686" s="20">
        <v>3056225960</v>
      </c>
      <c r="E686" s="20">
        <v>31240</v>
      </c>
      <c r="F686" s="20">
        <v>32060</v>
      </c>
      <c r="G686" s="20">
        <v>31678.61</v>
      </c>
      <c r="H686" s="20">
        <v>30720</v>
      </c>
      <c r="I686" s="20">
        <v>-3.82</v>
      </c>
      <c r="J686" s="20">
        <v>-1240</v>
      </c>
      <c r="K686">
        <f t="shared" si="10"/>
        <v>-3.8177339901477869E-2</v>
      </c>
    </row>
    <row r="687" spans="1:11" x14ac:dyDescent="0.2">
      <c r="A687" s="19" t="s">
        <v>11</v>
      </c>
      <c r="B687" s="38">
        <v>43397</v>
      </c>
      <c r="C687" s="20">
        <v>101417</v>
      </c>
      <c r="D687" s="20">
        <v>3142183000</v>
      </c>
      <c r="E687" s="20">
        <v>31180</v>
      </c>
      <c r="F687" s="20">
        <v>31820</v>
      </c>
      <c r="G687" s="20">
        <v>30982.799999999999</v>
      </c>
      <c r="H687" s="20">
        <v>30100</v>
      </c>
      <c r="I687" s="20">
        <v>-0.19</v>
      </c>
      <c r="J687" s="20">
        <v>-60</v>
      </c>
      <c r="K687">
        <f t="shared" si="10"/>
        <v>-1.920614596670922E-3</v>
      </c>
    </row>
    <row r="688" spans="1:11" x14ac:dyDescent="0.2">
      <c r="A688" s="19" t="s">
        <v>11</v>
      </c>
      <c r="B688" s="38">
        <v>43398</v>
      </c>
      <c r="C688" s="20">
        <v>12895</v>
      </c>
      <c r="D688" s="20">
        <v>399009020</v>
      </c>
      <c r="E688" s="20">
        <v>31000</v>
      </c>
      <c r="F688" s="20">
        <v>31300</v>
      </c>
      <c r="G688" s="20">
        <v>30942.93</v>
      </c>
      <c r="H688" s="20">
        <v>30520</v>
      </c>
      <c r="I688" s="20">
        <v>-0.57999999999999996</v>
      </c>
      <c r="J688" s="20">
        <v>-180</v>
      </c>
      <c r="K688">
        <f t="shared" si="10"/>
        <v>-5.7729313662604476E-3</v>
      </c>
    </row>
    <row r="689" spans="1:11" x14ac:dyDescent="0.2">
      <c r="A689" s="19" t="s">
        <v>11</v>
      </c>
      <c r="B689" s="38">
        <v>43399</v>
      </c>
      <c r="C689" s="20">
        <v>5991</v>
      </c>
      <c r="D689" s="20">
        <v>185081580</v>
      </c>
      <c r="E689" s="20">
        <v>30620</v>
      </c>
      <c r="F689" s="20">
        <v>31000</v>
      </c>
      <c r="G689" s="20">
        <v>30893.27</v>
      </c>
      <c r="H689" s="20">
        <v>30620</v>
      </c>
      <c r="I689" s="20">
        <v>-1.23</v>
      </c>
      <c r="J689" s="20">
        <v>-380</v>
      </c>
      <c r="K689">
        <f t="shared" si="10"/>
        <v>-1.2258064516128986E-2</v>
      </c>
    </row>
    <row r="690" spans="1:11" x14ac:dyDescent="0.2">
      <c r="A690" s="19" t="s">
        <v>11</v>
      </c>
      <c r="B690" s="38">
        <v>43402</v>
      </c>
      <c r="C690" s="20">
        <v>80215</v>
      </c>
      <c r="D690" s="20">
        <v>2515114320</v>
      </c>
      <c r="E690" s="20">
        <v>30760</v>
      </c>
      <c r="F690" s="20">
        <v>31640</v>
      </c>
      <c r="G690" s="20">
        <v>31354.66</v>
      </c>
      <c r="H690" s="20">
        <v>30760</v>
      </c>
      <c r="I690" s="20">
        <v>0.46</v>
      </c>
      <c r="J690" s="20">
        <v>140</v>
      </c>
      <c r="K690">
        <f t="shared" si="10"/>
        <v>4.5721750489875479E-3</v>
      </c>
    </row>
    <row r="691" spans="1:11" x14ac:dyDescent="0.2">
      <c r="A691" s="19" t="s">
        <v>11</v>
      </c>
      <c r="B691" s="38">
        <v>43403</v>
      </c>
      <c r="C691" s="20">
        <v>70601</v>
      </c>
      <c r="D691" s="20">
        <v>2176077880</v>
      </c>
      <c r="E691" s="20">
        <v>30980</v>
      </c>
      <c r="F691" s="20">
        <v>31000</v>
      </c>
      <c r="G691" s="20">
        <v>30822.2</v>
      </c>
      <c r="H691" s="20">
        <v>30720</v>
      </c>
      <c r="I691" s="20">
        <v>0.72</v>
      </c>
      <c r="J691" s="20">
        <v>220</v>
      </c>
      <c r="K691">
        <f t="shared" si="10"/>
        <v>7.152145643693153E-3</v>
      </c>
    </row>
    <row r="692" spans="1:11" x14ac:dyDescent="0.2">
      <c r="A692" s="19" t="s">
        <v>11</v>
      </c>
      <c r="B692" s="38">
        <v>43404</v>
      </c>
      <c r="C692" s="20">
        <v>299201</v>
      </c>
      <c r="D692" s="20">
        <v>9274742800</v>
      </c>
      <c r="E692" s="20">
        <v>31000</v>
      </c>
      <c r="F692" s="20">
        <v>31000</v>
      </c>
      <c r="G692" s="20">
        <v>30998.37</v>
      </c>
      <c r="H692" s="20">
        <v>30540</v>
      </c>
      <c r="I692" s="20">
        <v>0.06</v>
      </c>
      <c r="J692" s="20">
        <v>20</v>
      </c>
      <c r="K692">
        <f t="shared" si="10"/>
        <v>6.4557779212393029E-4</v>
      </c>
    </row>
    <row r="693" spans="1:11" x14ac:dyDescent="0.2">
      <c r="A693" s="19" t="s">
        <v>11</v>
      </c>
      <c r="B693" s="38">
        <v>43405</v>
      </c>
      <c r="C693" s="20">
        <v>91333</v>
      </c>
      <c r="D693" s="20">
        <v>2853129520</v>
      </c>
      <c r="E693" s="20">
        <v>31600</v>
      </c>
      <c r="F693" s="20">
        <v>31600</v>
      </c>
      <c r="G693" s="20">
        <v>31238.76</v>
      </c>
      <c r="H693" s="20">
        <v>30660</v>
      </c>
      <c r="I693" s="20">
        <v>1.94</v>
      </c>
      <c r="J693" s="20">
        <v>600</v>
      </c>
      <c r="K693">
        <f t="shared" si="10"/>
        <v>1.9354838709677358E-2</v>
      </c>
    </row>
    <row r="694" spans="1:11" x14ac:dyDescent="0.2">
      <c r="A694" s="19" t="s">
        <v>11</v>
      </c>
      <c r="B694" s="38">
        <v>43406</v>
      </c>
      <c r="C694" s="20">
        <v>96426</v>
      </c>
      <c r="D694" s="20">
        <v>3079168780</v>
      </c>
      <c r="E694" s="20">
        <v>32500</v>
      </c>
      <c r="F694" s="20">
        <v>32500</v>
      </c>
      <c r="G694" s="20">
        <v>31932.97</v>
      </c>
      <c r="H694" s="20">
        <v>31680</v>
      </c>
      <c r="I694" s="20">
        <v>2.85</v>
      </c>
      <c r="J694" s="20">
        <v>900</v>
      </c>
      <c r="K694">
        <f t="shared" si="10"/>
        <v>2.8481012658227778E-2</v>
      </c>
    </row>
    <row r="695" spans="1:11" x14ac:dyDescent="0.2">
      <c r="A695" s="19" t="s">
        <v>11</v>
      </c>
      <c r="B695" s="38">
        <v>43410</v>
      </c>
      <c r="C695" s="20">
        <v>112491</v>
      </c>
      <c r="D695" s="20">
        <v>3661955260</v>
      </c>
      <c r="E695" s="20">
        <v>33100</v>
      </c>
      <c r="F695" s="20">
        <v>33100</v>
      </c>
      <c r="G695" s="20">
        <v>32553.32</v>
      </c>
      <c r="H695" s="20">
        <v>32060</v>
      </c>
      <c r="I695" s="20">
        <v>1.85</v>
      </c>
      <c r="J695" s="20">
        <v>600</v>
      </c>
      <c r="K695">
        <f t="shared" si="10"/>
        <v>1.8461538461538529E-2</v>
      </c>
    </row>
    <row r="696" spans="1:11" x14ac:dyDescent="0.2">
      <c r="A696" s="19" t="s">
        <v>11</v>
      </c>
      <c r="B696" s="38">
        <v>43411</v>
      </c>
      <c r="C696" s="20">
        <v>202384</v>
      </c>
      <c r="D696" s="20">
        <v>6851483860</v>
      </c>
      <c r="E696" s="20">
        <v>34120</v>
      </c>
      <c r="F696" s="20">
        <v>34200</v>
      </c>
      <c r="G696" s="20">
        <v>33853.879999999997</v>
      </c>
      <c r="H696" s="20">
        <v>32740</v>
      </c>
      <c r="I696" s="20">
        <v>3.08</v>
      </c>
      <c r="J696" s="20">
        <v>1020</v>
      </c>
      <c r="K696">
        <f t="shared" si="10"/>
        <v>3.0815709969788552E-2</v>
      </c>
    </row>
    <row r="697" spans="1:11" x14ac:dyDescent="0.2">
      <c r="A697" s="19" t="s">
        <v>11</v>
      </c>
      <c r="B697" s="38">
        <v>43412</v>
      </c>
      <c r="C697" s="20">
        <v>58209</v>
      </c>
      <c r="D697" s="20">
        <v>1983359000</v>
      </c>
      <c r="E697" s="20">
        <v>34020</v>
      </c>
      <c r="F697" s="20">
        <v>34200</v>
      </c>
      <c r="G697" s="20">
        <v>34073.06</v>
      </c>
      <c r="H697" s="20">
        <v>33640</v>
      </c>
      <c r="I697" s="20">
        <v>-0.28999999999999998</v>
      </c>
      <c r="J697" s="20">
        <v>-100</v>
      </c>
      <c r="K697">
        <f t="shared" si="10"/>
        <v>-2.9308323563892458E-3</v>
      </c>
    </row>
    <row r="698" spans="1:11" x14ac:dyDescent="0.2">
      <c r="A698" s="19" t="s">
        <v>11</v>
      </c>
      <c r="B698" s="38">
        <v>43413</v>
      </c>
      <c r="C698" s="20">
        <v>69552</v>
      </c>
      <c r="D698" s="20">
        <v>2352374920</v>
      </c>
      <c r="E698" s="20">
        <v>33720</v>
      </c>
      <c r="F698" s="20">
        <v>33980</v>
      </c>
      <c r="G698" s="20">
        <v>33821.82</v>
      </c>
      <c r="H698" s="20">
        <v>33700</v>
      </c>
      <c r="I698" s="20">
        <v>-0.88</v>
      </c>
      <c r="J698" s="20">
        <v>-300</v>
      </c>
      <c r="K698">
        <f t="shared" si="10"/>
        <v>-8.81834215167554E-3</v>
      </c>
    </row>
    <row r="699" spans="1:11" x14ac:dyDescent="0.2">
      <c r="A699" s="19" t="s">
        <v>11</v>
      </c>
      <c r="B699" s="38">
        <v>43417</v>
      </c>
      <c r="C699" s="20">
        <v>41908</v>
      </c>
      <c r="D699" s="20">
        <v>1415688740</v>
      </c>
      <c r="E699" s="20">
        <v>34200</v>
      </c>
      <c r="F699" s="20">
        <v>34200</v>
      </c>
      <c r="G699" s="20">
        <v>33780.870000000003</v>
      </c>
      <c r="H699" s="20">
        <v>32460</v>
      </c>
      <c r="I699" s="20">
        <v>1.42</v>
      </c>
      <c r="J699" s="20">
        <v>480</v>
      </c>
      <c r="K699">
        <f t="shared" si="10"/>
        <v>1.4234875444839812E-2</v>
      </c>
    </row>
    <row r="700" spans="1:11" x14ac:dyDescent="0.2">
      <c r="A700" s="19" t="s">
        <v>11</v>
      </c>
      <c r="B700" s="38">
        <v>43418</v>
      </c>
      <c r="C700" s="20">
        <v>43952</v>
      </c>
      <c r="D700" s="20">
        <v>1474742660</v>
      </c>
      <c r="E700" s="20">
        <v>33500</v>
      </c>
      <c r="F700" s="20">
        <v>33600</v>
      </c>
      <c r="G700" s="20">
        <v>33553.480000000003</v>
      </c>
      <c r="H700" s="20">
        <v>33180</v>
      </c>
      <c r="I700" s="20">
        <v>-2.0499999999999998</v>
      </c>
      <c r="J700" s="20">
        <v>-700</v>
      </c>
      <c r="K700">
        <f t="shared" si="10"/>
        <v>-2.0467836257309968E-2</v>
      </c>
    </row>
    <row r="701" spans="1:11" x14ac:dyDescent="0.2">
      <c r="A701" s="19" t="s">
        <v>11</v>
      </c>
      <c r="B701" s="38">
        <v>43419</v>
      </c>
      <c r="C701" s="20">
        <v>27427</v>
      </c>
      <c r="D701" s="20">
        <v>931091360</v>
      </c>
      <c r="E701" s="20">
        <v>34120</v>
      </c>
      <c r="F701" s="20">
        <v>34120</v>
      </c>
      <c r="G701" s="20">
        <v>33947.980000000003</v>
      </c>
      <c r="H701" s="20">
        <v>32880</v>
      </c>
      <c r="I701" s="20">
        <v>1.85</v>
      </c>
      <c r="J701" s="20">
        <v>620</v>
      </c>
      <c r="K701">
        <f t="shared" si="10"/>
        <v>1.8507462686567111E-2</v>
      </c>
    </row>
    <row r="702" spans="1:11" x14ac:dyDescent="0.2">
      <c r="A702" s="19" t="s">
        <v>11</v>
      </c>
      <c r="B702" s="38">
        <v>43420</v>
      </c>
      <c r="C702" s="20">
        <v>55100</v>
      </c>
      <c r="D702" s="20">
        <v>1865774780</v>
      </c>
      <c r="E702" s="20">
        <v>34000</v>
      </c>
      <c r="F702" s="20">
        <v>34120</v>
      </c>
      <c r="G702" s="20">
        <v>33861.61</v>
      </c>
      <c r="H702" s="20">
        <v>33500</v>
      </c>
      <c r="I702" s="20">
        <v>-0.35</v>
      </c>
      <c r="J702" s="20">
        <v>-120</v>
      </c>
      <c r="K702">
        <f t="shared" si="10"/>
        <v>-3.5169988276670949E-3</v>
      </c>
    </row>
    <row r="703" spans="1:11" x14ac:dyDescent="0.2">
      <c r="A703" s="19" t="s">
        <v>11</v>
      </c>
      <c r="B703" s="38">
        <v>43423</v>
      </c>
      <c r="C703" s="20">
        <v>36988</v>
      </c>
      <c r="D703" s="20">
        <v>1249005680</v>
      </c>
      <c r="E703" s="20">
        <v>33640</v>
      </c>
      <c r="F703" s="20">
        <v>33820</v>
      </c>
      <c r="G703" s="20">
        <v>33767.86</v>
      </c>
      <c r="H703" s="20">
        <v>33640</v>
      </c>
      <c r="I703" s="20">
        <v>-1.06</v>
      </c>
      <c r="J703" s="20">
        <v>-360</v>
      </c>
      <c r="K703">
        <f t="shared" si="10"/>
        <v>-1.0588235294117676E-2</v>
      </c>
    </row>
    <row r="704" spans="1:11" x14ac:dyDescent="0.2">
      <c r="A704" s="19" t="s">
        <v>11</v>
      </c>
      <c r="B704" s="38">
        <v>43424</v>
      </c>
      <c r="C704" s="20">
        <v>39414</v>
      </c>
      <c r="D704" s="20">
        <v>1310108600</v>
      </c>
      <c r="E704" s="20">
        <v>33040</v>
      </c>
      <c r="F704" s="20">
        <v>33640</v>
      </c>
      <c r="G704" s="20">
        <v>33239.68</v>
      </c>
      <c r="H704" s="20">
        <v>33020</v>
      </c>
      <c r="I704" s="20">
        <v>-1.78</v>
      </c>
      <c r="J704" s="20">
        <v>-600</v>
      </c>
      <c r="K704">
        <f t="shared" si="10"/>
        <v>-1.7835909631391256E-2</v>
      </c>
    </row>
    <row r="705" spans="1:11" x14ac:dyDescent="0.2">
      <c r="A705" s="19" t="s">
        <v>11</v>
      </c>
      <c r="B705" s="38">
        <v>43425</v>
      </c>
      <c r="C705" s="20">
        <v>52829</v>
      </c>
      <c r="D705" s="20">
        <v>1749726660</v>
      </c>
      <c r="E705" s="20">
        <v>33100</v>
      </c>
      <c r="F705" s="20">
        <v>33400</v>
      </c>
      <c r="G705" s="20">
        <v>33120.57</v>
      </c>
      <c r="H705" s="20">
        <v>32800</v>
      </c>
      <c r="I705" s="20">
        <v>0.18</v>
      </c>
      <c r="J705" s="20">
        <v>60</v>
      </c>
      <c r="K705">
        <f t="shared" si="10"/>
        <v>1.815980629539915E-3</v>
      </c>
    </row>
    <row r="706" spans="1:11" x14ac:dyDescent="0.2">
      <c r="A706" s="19" t="s">
        <v>11</v>
      </c>
      <c r="B706" s="38">
        <v>43426</v>
      </c>
      <c r="C706" s="20">
        <v>4642</v>
      </c>
      <c r="D706" s="20">
        <v>153173060</v>
      </c>
      <c r="E706" s="20">
        <v>32780</v>
      </c>
      <c r="F706" s="20">
        <v>33080</v>
      </c>
      <c r="G706" s="20">
        <v>32997.21</v>
      </c>
      <c r="H706" s="20">
        <v>32680</v>
      </c>
      <c r="I706" s="20">
        <v>-0.97</v>
      </c>
      <c r="J706" s="20">
        <v>-320</v>
      </c>
      <c r="K706">
        <f t="shared" si="10"/>
        <v>-9.6676737160120707E-3</v>
      </c>
    </row>
    <row r="707" spans="1:11" x14ac:dyDescent="0.2">
      <c r="A707" s="19" t="s">
        <v>11</v>
      </c>
      <c r="B707" s="38">
        <v>43427</v>
      </c>
      <c r="C707" s="20">
        <v>11234</v>
      </c>
      <c r="D707" s="20">
        <v>363649320</v>
      </c>
      <c r="E707" s="20">
        <v>32360</v>
      </c>
      <c r="F707" s="20">
        <v>32400</v>
      </c>
      <c r="G707" s="20">
        <v>32370.42</v>
      </c>
      <c r="H707" s="20">
        <v>32180</v>
      </c>
      <c r="I707" s="20">
        <v>-1.28</v>
      </c>
      <c r="J707" s="20">
        <v>-420</v>
      </c>
      <c r="K707">
        <f t="shared" si="10"/>
        <v>-1.281269066503965E-2</v>
      </c>
    </row>
    <row r="708" spans="1:11" x14ac:dyDescent="0.2">
      <c r="A708" s="19" t="s">
        <v>11</v>
      </c>
      <c r="B708" s="38">
        <v>43430</v>
      </c>
      <c r="C708" s="20">
        <v>100685</v>
      </c>
      <c r="D708" s="20">
        <v>3286380980</v>
      </c>
      <c r="E708" s="20">
        <v>33500</v>
      </c>
      <c r="F708" s="20">
        <v>33500</v>
      </c>
      <c r="G708" s="20">
        <v>32640.22</v>
      </c>
      <c r="H708" s="20">
        <v>32360</v>
      </c>
      <c r="I708" s="20">
        <v>3.52</v>
      </c>
      <c r="J708" s="20">
        <v>1140</v>
      </c>
      <c r="K708">
        <f t="shared" ref="K708:K731" si="11">+E708/E707-1</f>
        <v>3.5228677379480766E-2</v>
      </c>
    </row>
    <row r="709" spans="1:11" x14ac:dyDescent="0.2">
      <c r="A709" s="19" t="s">
        <v>11</v>
      </c>
      <c r="B709" s="38">
        <v>43431</v>
      </c>
      <c r="C709" s="20">
        <v>110997</v>
      </c>
      <c r="D709" s="20">
        <v>3658840840</v>
      </c>
      <c r="E709" s="20">
        <v>32700</v>
      </c>
      <c r="F709" s="20">
        <v>33460</v>
      </c>
      <c r="G709" s="20">
        <v>32963.42</v>
      </c>
      <c r="H709" s="20">
        <v>32700</v>
      </c>
      <c r="I709" s="20">
        <v>-2.39</v>
      </c>
      <c r="J709" s="20">
        <v>-800</v>
      </c>
      <c r="K709">
        <f t="shared" si="11"/>
        <v>-2.3880597014925398E-2</v>
      </c>
    </row>
    <row r="710" spans="1:11" x14ac:dyDescent="0.2">
      <c r="A710" s="19" t="s">
        <v>11</v>
      </c>
      <c r="B710" s="38">
        <v>43432</v>
      </c>
      <c r="C710" s="20">
        <v>54022</v>
      </c>
      <c r="D710" s="20">
        <v>1773779980</v>
      </c>
      <c r="E710" s="20">
        <v>32840</v>
      </c>
      <c r="F710" s="20">
        <v>32900</v>
      </c>
      <c r="G710" s="20">
        <v>32834.400000000001</v>
      </c>
      <c r="H710" s="20">
        <v>32500</v>
      </c>
      <c r="I710" s="20">
        <v>0.43</v>
      </c>
      <c r="J710" s="20">
        <v>140</v>
      </c>
      <c r="K710">
        <f t="shared" si="11"/>
        <v>4.2813455657493282E-3</v>
      </c>
    </row>
    <row r="711" spans="1:11" x14ac:dyDescent="0.2">
      <c r="A711" s="19" t="s">
        <v>11</v>
      </c>
      <c r="B711" s="38">
        <v>43433</v>
      </c>
      <c r="C711" s="20">
        <v>76569</v>
      </c>
      <c r="D711" s="20">
        <v>2507585300</v>
      </c>
      <c r="E711" s="20">
        <v>32800</v>
      </c>
      <c r="F711" s="20">
        <v>33060</v>
      </c>
      <c r="G711" s="20">
        <v>32749.35</v>
      </c>
      <c r="H711" s="20">
        <v>32520</v>
      </c>
      <c r="I711" s="20">
        <v>-0.12</v>
      </c>
      <c r="J711" s="20">
        <v>-40</v>
      </c>
      <c r="K711">
        <f t="shared" si="11"/>
        <v>-1.2180267965895553E-3</v>
      </c>
    </row>
    <row r="712" spans="1:11" x14ac:dyDescent="0.2">
      <c r="A712" s="19" t="s">
        <v>11</v>
      </c>
      <c r="B712" s="38">
        <v>43434</v>
      </c>
      <c r="C712" s="20">
        <v>56886</v>
      </c>
      <c r="D712" s="20">
        <v>1852759160</v>
      </c>
      <c r="E712" s="20">
        <v>32520</v>
      </c>
      <c r="F712" s="20">
        <v>33000</v>
      </c>
      <c r="G712" s="20">
        <v>32569.69</v>
      </c>
      <c r="H712" s="20">
        <v>32520</v>
      </c>
      <c r="I712" s="20">
        <v>-0.85</v>
      </c>
      <c r="J712" s="20">
        <v>-280</v>
      </c>
      <c r="K712">
        <f t="shared" si="11"/>
        <v>-8.5365853658536661E-3</v>
      </c>
    </row>
    <row r="713" spans="1:11" x14ac:dyDescent="0.2">
      <c r="A713" s="19" t="s">
        <v>11</v>
      </c>
      <c r="B713" s="38">
        <v>43437</v>
      </c>
      <c r="C713" s="20">
        <v>49060</v>
      </c>
      <c r="D713" s="20">
        <v>1612879100</v>
      </c>
      <c r="E713" s="20">
        <v>32840</v>
      </c>
      <c r="F713" s="20">
        <v>32920</v>
      </c>
      <c r="G713" s="20">
        <v>32875.64</v>
      </c>
      <c r="H713" s="20">
        <v>32740</v>
      </c>
      <c r="I713" s="20">
        <v>0.98</v>
      </c>
      <c r="J713" s="20">
        <v>320</v>
      </c>
      <c r="K713">
        <f t="shared" si="11"/>
        <v>9.8400984009840986E-3</v>
      </c>
    </row>
    <row r="714" spans="1:11" x14ac:dyDescent="0.2">
      <c r="A714" s="19" t="s">
        <v>11</v>
      </c>
      <c r="B714" s="38">
        <v>43438</v>
      </c>
      <c r="C714" s="20">
        <v>24851</v>
      </c>
      <c r="D714" s="20">
        <v>825690900</v>
      </c>
      <c r="E714" s="20">
        <v>33000</v>
      </c>
      <c r="F714" s="20">
        <v>34500</v>
      </c>
      <c r="G714" s="20">
        <v>33225.660000000003</v>
      </c>
      <c r="H714" s="20">
        <v>31920</v>
      </c>
      <c r="I714" s="20">
        <v>0.49</v>
      </c>
      <c r="J714" s="20">
        <v>160</v>
      </c>
      <c r="K714">
        <f t="shared" si="11"/>
        <v>4.872107186357999E-3</v>
      </c>
    </row>
    <row r="715" spans="1:11" x14ac:dyDescent="0.2">
      <c r="A715" s="19" t="s">
        <v>11</v>
      </c>
      <c r="B715" s="38">
        <v>43439</v>
      </c>
      <c r="C715" s="20">
        <v>103754</v>
      </c>
      <c r="D715" s="20">
        <v>3407897620</v>
      </c>
      <c r="E715" s="20">
        <v>32880</v>
      </c>
      <c r="F715" s="20">
        <v>33260</v>
      </c>
      <c r="G715" s="20">
        <v>32845.94</v>
      </c>
      <c r="H715" s="20">
        <v>32700</v>
      </c>
      <c r="I715" s="20">
        <v>-0.36</v>
      </c>
      <c r="J715" s="20">
        <v>-120</v>
      </c>
      <c r="K715">
        <f t="shared" si="11"/>
        <v>-3.6363636363636598E-3</v>
      </c>
    </row>
    <row r="716" spans="1:11" x14ac:dyDescent="0.2">
      <c r="A716" s="19" t="s">
        <v>11</v>
      </c>
      <c r="B716" s="38">
        <v>43440</v>
      </c>
      <c r="C716" s="20">
        <v>199107</v>
      </c>
      <c r="D716" s="20">
        <v>6459564560</v>
      </c>
      <c r="E716" s="20">
        <v>32700</v>
      </c>
      <c r="F716" s="20">
        <v>32700</v>
      </c>
      <c r="G716" s="20">
        <v>32442.68</v>
      </c>
      <c r="H716" s="20">
        <v>32020</v>
      </c>
      <c r="I716" s="20">
        <v>-0.55000000000000004</v>
      </c>
      <c r="J716" s="20">
        <v>-180</v>
      </c>
      <c r="K716">
        <f t="shared" si="11"/>
        <v>-5.4744525547445466E-3</v>
      </c>
    </row>
    <row r="717" spans="1:11" x14ac:dyDescent="0.2">
      <c r="A717" s="19" t="s">
        <v>11</v>
      </c>
      <c r="B717" s="38">
        <v>43441</v>
      </c>
      <c r="C717" s="20">
        <v>2465</v>
      </c>
      <c r="D717" s="20">
        <v>80161120</v>
      </c>
      <c r="E717" s="20">
        <v>32680</v>
      </c>
      <c r="F717" s="20">
        <v>32680</v>
      </c>
      <c r="G717" s="20">
        <v>32519.72</v>
      </c>
      <c r="H717" s="20">
        <v>32000</v>
      </c>
      <c r="I717" s="20">
        <v>-0.06</v>
      </c>
      <c r="J717" s="20">
        <v>-20</v>
      </c>
      <c r="K717">
        <f t="shared" si="11"/>
        <v>-6.1162079510701517E-4</v>
      </c>
    </row>
    <row r="718" spans="1:11" x14ac:dyDescent="0.2">
      <c r="A718" s="19" t="s">
        <v>11</v>
      </c>
      <c r="B718" s="38">
        <v>43444</v>
      </c>
      <c r="C718" s="20">
        <v>45690</v>
      </c>
      <c r="D718" s="20">
        <v>1477470820</v>
      </c>
      <c r="E718" s="20">
        <v>32240</v>
      </c>
      <c r="F718" s="20">
        <v>32680</v>
      </c>
      <c r="G718" s="20">
        <v>32336.85</v>
      </c>
      <c r="H718" s="20">
        <v>32200</v>
      </c>
      <c r="I718" s="20">
        <v>-1.35</v>
      </c>
      <c r="J718" s="20">
        <v>-440</v>
      </c>
      <c r="K718">
        <f t="shared" si="11"/>
        <v>-1.346389228886169E-2</v>
      </c>
    </row>
    <row r="719" spans="1:11" x14ac:dyDescent="0.2">
      <c r="A719" s="19" t="s">
        <v>11</v>
      </c>
      <c r="B719" s="38">
        <v>43445</v>
      </c>
      <c r="C719" s="20">
        <v>95858</v>
      </c>
      <c r="D719" s="20">
        <v>3102092520</v>
      </c>
      <c r="E719" s="20">
        <v>32700</v>
      </c>
      <c r="F719" s="20">
        <v>32700</v>
      </c>
      <c r="G719" s="20">
        <v>32361.33</v>
      </c>
      <c r="H719" s="20">
        <v>32120</v>
      </c>
      <c r="I719" s="20">
        <v>1.43</v>
      </c>
      <c r="J719" s="20">
        <v>460</v>
      </c>
      <c r="K719">
        <f t="shared" si="11"/>
        <v>1.4267990074441794E-2</v>
      </c>
    </row>
    <row r="720" spans="1:11" x14ac:dyDescent="0.2">
      <c r="A720" s="19" t="s">
        <v>11</v>
      </c>
      <c r="B720" s="38">
        <v>43446</v>
      </c>
      <c r="C720" s="20">
        <v>46986</v>
      </c>
      <c r="D720" s="20">
        <v>1525901620</v>
      </c>
      <c r="E720" s="20">
        <v>32400</v>
      </c>
      <c r="F720" s="20">
        <v>32700</v>
      </c>
      <c r="G720" s="20">
        <v>32475.67</v>
      </c>
      <c r="H720" s="20">
        <v>32300</v>
      </c>
      <c r="I720" s="20">
        <v>-0.92</v>
      </c>
      <c r="J720" s="20">
        <v>-300</v>
      </c>
      <c r="K720">
        <f t="shared" si="11"/>
        <v>-9.1743119266054496E-3</v>
      </c>
    </row>
    <row r="721" spans="1:11" x14ac:dyDescent="0.2">
      <c r="A721" s="19" t="s">
        <v>11</v>
      </c>
      <c r="B721" s="38">
        <v>43447</v>
      </c>
      <c r="C721" s="20">
        <v>80503</v>
      </c>
      <c r="D721" s="20">
        <v>2631852920</v>
      </c>
      <c r="E721" s="20">
        <v>33400</v>
      </c>
      <c r="F721" s="20">
        <v>33400</v>
      </c>
      <c r="G721" s="20">
        <v>32692.61</v>
      </c>
      <c r="H721" s="20">
        <v>32200</v>
      </c>
      <c r="I721" s="20">
        <v>3.09</v>
      </c>
      <c r="J721" s="20">
        <v>1000</v>
      </c>
      <c r="K721">
        <f t="shared" si="11"/>
        <v>3.0864197530864113E-2</v>
      </c>
    </row>
    <row r="722" spans="1:11" x14ac:dyDescent="0.2">
      <c r="A722" s="19" t="s">
        <v>11</v>
      </c>
      <c r="B722" s="38">
        <v>43448</v>
      </c>
      <c r="C722" s="20">
        <v>9243</v>
      </c>
      <c r="D722" s="20">
        <v>303077520</v>
      </c>
      <c r="E722" s="20">
        <v>32800</v>
      </c>
      <c r="F722" s="20">
        <v>33000</v>
      </c>
      <c r="G722" s="20">
        <v>32789.949999999997</v>
      </c>
      <c r="H722" s="20">
        <v>32600</v>
      </c>
      <c r="I722" s="20">
        <v>-1.8</v>
      </c>
      <c r="J722" s="20">
        <v>-600</v>
      </c>
      <c r="K722">
        <f t="shared" si="11"/>
        <v>-1.7964071856287456E-2</v>
      </c>
    </row>
    <row r="723" spans="1:11" x14ac:dyDescent="0.2">
      <c r="A723" s="19" t="s">
        <v>11</v>
      </c>
      <c r="B723" s="38">
        <v>43451</v>
      </c>
      <c r="C723" s="20">
        <v>58725</v>
      </c>
      <c r="D723" s="20">
        <v>1882176700</v>
      </c>
      <c r="E723" s="20">
        <v>31540</v>
      </c>
      <c r="F723" s="20">
        <v>32400</v>
      </c>
      <c r="G723" s="20">
        <v>32050.69</v>
      </c>
      <c r="H723" s="20">
        <v>31320</v>
      </c>
      <c r="I723" s="20">
        <v>-3.84</v>
      </c>
      <c r="J723" s="20">
        <v>-1260</v>
      </c>
      <c r="K723">
        <f t="shared" si="11"/>
        <v>-3.8414634146341498E-2</v>
      </c>
    </row>
    <row r="724" spans="1:11" x14ac:dyDescent="0.2">
      <c r="A724" s="19" t="s">
        <v>11</v>
      </c>
      <c r="B724" s="38">
        <v>43452</v>
      </c>
      <c r="C724" s="20">
        <v>30200</v>
      </c>
      <c r="D724" s="20">
        <v>961467640</v>
      </c>
      <c r="E724" s="20">
        <v>32600</v>
      </c>
      <c r="F724" s="20">
        <v>32600</v>
      </c>
      <c r="G724" s="20">
        <v>31836.68</v>
      </c>
      <c r="H724" s="20">
        <v>31000</v>
      </c>
      <c r="I724" s="20">
        <v>3.36</v>
      </c>
      <c r="J724" s="20">
        <v>1060</v>
      </c>
      <c r="K724">
        <f t="shared" si="11"/>
        <v>3.3608116677235289E-2</v>
      </c>
    </row>
    <row r="725" spans="1:11" x14ac:dyDescent="0.2">
      <c r="A725" s="19" t="s">
        <v>11</v>
      </c>
      <c r="B725" s="38">
        <v>43453</v>
      </c>
      <c r="C725" s="20">
        <v>85265</v>
      </c>
      <c r="D725" s="20">
        <v>2722113540</v>
      </c>
      <c r="E725" s="20">
        <v>31020</v>
      </c>
      <c r="F725" s="20">
        <v>32600</v>
      </c>
      <c r="G725" s="20">
        <v>31925.33</v>
      </c>
      <c r="H725" s="20">
        <v>31020</v>
      </c>
      <c r="I725" s="20">
        <v>-4.8499999999999996</v>
      </c>
      <c r="J725" s="20">
        <v>-1580</v>
      </c>
      <c r="K725">
        <f t="shared" si="11"/>
        <v>-4.846625766871171E-2</v>
      </c>
    </row>
    <row r="726" spans="1:11" x14ac:dyDescent="0.2">
      <c r="A726" s="19" t="s">
        <v>11</v>
      </c>
      <c r="B726" s="38">
        <v>43454</v>
      </c>
      <c r="C726" s="20">
        <v>142814</v>
      </c>
      <c r="D726" s="20">
        <v>4462680680</v>
      </c>
      <c r="E726" s="20">
        <v>30580</v>
      </c>
      <c r="F726" s="20">
        <v>31420</v>
      </c>
      <c r="G726" s="20">
        <v>31248.2</v>
      </c>
      <c r="H726" s="20">
        <v>30580</v>
      </c>
      <c r="I726" s="20">
        <v>-1.42</v>
      </c>
      <c r="J726" s="20">
        <v>-440</v>
      </c>
      <c r="K726">
        <f t="shared" si="11"/>
        <v>-1.4184397163120588E-2</v>
      </c>
    </row>
    <row r="727" spans="1:11" x14ac:dyDescent="0.2">
      <c r="A727" s="19" t="s">
        <v>11</v>
      </c>
      <c r="B727" s="38">
        <v>43455</v>
      </c>
      <c r="C727" s="20">
        <v>254844</v>
      </c>
      <c r="D727" s="20">
        <v>7639994960</v>
      </c>
      <c r="E727" s="20">
        <v>29600</v>
      </c>
      <c r="F727" s="20">
        <v>30620</v>
      </c>
      <c r="G727" s="20">
        <v>29979.1</v>
      </c>
      <c r="H727" s="20">
        <v>29600</v>
      </c>
      <c r="I727" s="20">
        <v>-3.2</v>
      </c>
      <c r="J727" s="20">
        <v>-980</v>
      </c>
      <c r="K727">
        <f t="shared" si="11"/>
        <v>-3.2047089601046408E-2</v>
      </c>
    </row>
    <row r="728" spans="1:11" x14ac:dyDescent="0.2">
      <c r="A728" s="19" t="s">
        <v>11</v>
      </c>
      <c r="B728" s="38">
        <v>43458</v>
      </c>
      <c r="C728" s="20">
        <v>4300</v>
      </c>
      <c r="D728" s="20">
        <v>130248400</v>
      </c>
      <c r="E728" s="20">
        <v>30400</v>
      </c>
      <c r="F728" s="20">
        <v>30400</v>
      </c>
      <c r="G728" s="20">
        <v>30290.33</v>
      </c>
      <c r="H728" s="20">
        <v>29700</v>
      </c>
      <c r="I728" s="20">
        <v>2.7</v>
      </c>
      <c r="J728" s="20">
        <v>800</v>
      </c>
      <c r="K728">
        <f t="shared" si="11"/>
        <v>2.7027027027026973E-2</v>
      </c>
    </row>
    <row r="729" spans="1:11" x14ac:dyDescent="0.2">
      <c r="A729" s="19" t="s">
        <v>11</v>
      </c>
      <c r="B729" s="38">
        <v>43460</v>
      </c>
      <c r="C729" s="20">
        <v>423566</v>
      </c>
      <c r="D729" s="20">
        <v>12507523640</v>
      </c>
      <c r="E729" s="20">
        <v>30200</v>
      </c>
      <c r="F729" s="20">
        <v>30500</v>
      </c>
      <c r="G729" s="20">
        <v>29529.1</v>
      </c>
      <c r="H729" s="20">
        <v>29400</v>
      </c>
      <c r="I729" s="20">
        <v>-0.66</v>
      </c>
      <c r="J729" s="20">
        <v>-200</v>
      </c>
      <c r="K729">
        <f t="shared" si="11"/>
        <v>-6.5789473684210176E-3</v>
      </c>
    </row>
    <row r="730" spans="1:11" x14ac:dyDescent="0.2">
      <c r="A730" s="19" t="s">
        <v>11</v>
      </c>
      <c r="B730" s="38">
        <v>43461</v>
      </c>
      <c r="C730" s="20">
        <v>15539</v>
      </c>
      <c r="D730" s="20">
        <v>476063040</v>
      </c>
      <c r="E730" s="20">
        <v>30880</v>
      </c>
      <c r="F730" s="20">
        <v>31000</v>
      </c>
      <c r="G730" s="20">
        <v>30636.66</v>
      </c>
      <c r="H730" s="20">
        <v>30200</v>
      </c>
      <c r="I730" s="20">
        <v>2.25</v>
      </c>
      <c r="J730" s="20">
        <v>680</v>
      </c>
      <c r="K730">
        <f t="shared" si="11"/>
        <v>2.251655629139071E-2</v>
      </c>
    </row>
    <row r="731" spans="1:11" x14ac:dyDescent="0.2">
      <c r="A731" s="19" t="s">
        <v>11</v>
      </c>
      <c r="B731" s="38">
        <v>43462</v>
      </c>
      <c r="C731" s="20">
        <v>102861</v>
      </c>
      <c r="D731" s="20">
        <v>3177166040</v>
      </c>
      <c r="E731" s="20">
        <v>30920</v>
      </c>
      <c r="F731" s="20">
        <v>31000</v>
      </c>
      <c r="G731" s="20">
        <v>30887.96</v>
      </c>
      <c r="H731" s="20">
        <v>30720</v>
      </c>
      <c r="I731" s="20">
        <v>0.13</v>
      </c>
      <c r="J731" s="20">
        <v>40</v>
      </c>
      <c r="K731">
        <f t="shared" si="11"/>
        <v>1.2953367875647714E-3</v>
      </c>
    </row>
    <row r="732" spans="1:11" x14ac:dyDescent="0.2">
      <c r="A732" s="21"/>
      <c r="B732" s="38"/>
      <c r="C732" s="22"/>
      <c r="D732" s="22"/>
      <c r="E732" s="22"/>
      <c r="F732" s="22"/>
      <c r="G732" s="22"/>
      <c r="H732" s="22"/>
      <c r="I732" s="22"/>
      <c r="J732" s="22"/>
    </row>
    <row r="733" spans="1:11" x14ac:dyDescent="0.2">
      <c r="A733" s="21"/>
      <c r="B733" s="38"/>
      <c r="C733" s="22"/>
      <c r="D733" s="22"/>
      <c r="E733" s="22"/>
      <c r="F733" s="22"/>
      <c r="G733" s="22"/>
      <c r="H733" s="22"/>
      <c r="I733" s="22"/>
      <c r="J733" s="22"/>
    </row>
    <row r="734" spans="1:11" x14ac:dyDescent="0.2">
      <c r="A734" s="21"/>
      <c r="B734" s="38"/>
      <c r="C734" s="22"/>
      <c r="D734" s="22"/>
      <c r="E734" s="22"/>
      <c r="F734" s="22"/>
      <c r="G734" s="22"/>
      <c r="H734" s="22"/>
      <c r="I734" s="22"/>
      <c r="J734" s="22"/>
    </row>
    <row r="735" spans="1:11" x14ac:dyDescent="0.2">
      <c r="A735" s="21"/>
      <c r="B735" s="38"/>
      <c r="C735" s="22"/>
      <c r="D735" s="22"/>
      <c r="E735" s="22"/>
      <c r="F735" s="22"/>
      <c r="G735" s="22"/>
      <c r="H735" s="22"/>
      <c r="I735" s="22"/>
      <c r="J735" s="22"/>
    </row>
    <row r="736" spans="1:11" x14ac:dyDescent="0.2">
      <c r="A736" s="21"/>
      <c r="B736" s="38"/>
      <c r="C736" s="22"/>
      <c r="D736" s="22"/>
      <c r="E736" s="22"/>
      <c r="F736" s="22"/>
      <c r="G736" s="22"/>
      <c r="H736" s="22"/>
      <c r="I736" s="22"/>
      <c r="J736" s="22"/>
    </row>
    <row r="737" spans="1:10" x14ac:dyDescent="0.2">
      <c r="A737" s="21"/>
      <c r="B737" s="38"/>
      <c r="C737" s="22"/>
      <c r="D737" s="22"/>
      <c r="E737" s="22"/>
      <c r="F737" s="22"/>
      <c r="G737" s="22"/>
      <c r="H737" s="22"/>
      <c r="I737" s="22"/>
      <c r="J737" s="22"/>
    </row>
    <row r="738" spans="1:10" x14ac:dyDescent="0.2">
      <c r="A738" s="21"/>
      <c r="B738" s="38"/>
      <c r="C738" s="22"/>
      <c r="D738" s="22"/>
      <c r="E738" s="22"/>
      <c r="F738" s="22"/>
      <c r="G738" s="22"/>
      <c r="H738" s="22"/>
      <c r="I738" s="22"/>
      <c r="J738" s="22"/>
    </row>
    <row r="739" spans="1:10" x14ac:dyDescent="0.2">
      <c r="A739" s="21"/>
      <c r="B739" s="38"/>
      <c r="C739" s="22"/>
      <c r="D739" s="22"/>
      <c r="E739" s="22"/>
      <c r="F739" s="22"/>
      <c r="G739" s="22"/>
      <c r="H739" s="22"/>
      <c r="I739" s="22"/>
      <c r="J739" s="22"/>
    </row>
    <row r="740" spans="1:10" x14ac:dyDescent="0.2">
      <c r="A740" s="21"/>
      <c r="B740" s="38"/>
      <c r="C740" s="22"/>
      <c r="D740" s="22"/>
      <c r="E740" s="22"/>
      <c r="F740" s="22"/>
      <c r="G740" s="22"/>
      <c r="H740" s="22"/>
      <c r="I740" s="22"/>
      <c r="J740" s="22"/>
    </row>
    <row r="741" spans="1:10" x14ac:dyDescent="0.2">
      <c r="A741" s="21"/>
      <c r="B741" s="38"/>
      <c r="C741" s="22"/>
      <c r="D741" s="22"/>
      <c r="E741" s="22"/>
      <c r="F741" s="22"/>
      <c r="G741" s="22"/>
      <c r="H741" s="22"/>
      <c r="I741" s="22"/>
      <c r="J741" s="22"/>
    </row>
    <row r="742" spans="1:10" x14ac:dyDescent="0.2">
      <c r="A742" s="21"/>
      <c r="B742" s="38"/>
      <c r="C742" s="22"/>
      <c r="D742" s="22"/>
      <c r="E742" s="22"/>
      <c r="F742" s="22"/>
      <c r="G742" s="22"/>
      <c r="H742" s="22"/>
      <c r="I742" s="22"/>
      <c r="J742" s="22"/>
    </row>
    <row r="743" spans="1:10" x14ac:dyDescent="0.2">
      <c r="A743" s="21"/>
      <c r="B743" s="38"/>
      <c r="C743" s="22"/>
      <c r="D743" s="22"/>
      <c r="E743" s="22"/>
      <c r="F743" s="22"/>
      <c r="G743" s="22"/>
      <c r="H743" s="22"/>
      <c r="I743" s="22"/>
      <c r="J743" s="22"/>
    </row>
    <row r="744" spans="1:10" x14ac:dyDescent="0.2">
      <c r="A744" s="21"/>
      <c r="B744" s="38"/>
      <c r="C744" s="22"/>
      <c r="D744" s="22"/>
      <c r="E744" s="22"/>
      <c r="F744" s="22"/>
      <c r="G744" s="22"/>
      <c r="H744" s="22"/>
      <c r="I744" s="22"/>
      <c r="J744" s="22"/>
    </row>
    <row r="745" spans="1:10" x14ac:dyDescent="0.2">
      <c r="A745" s="21"/>
      <c r="B745" s="38"/>
      <c r="C745" s="22"/>
      <c r="D745" s="22"/>
      <c r="E745" s="22"/>
      <c r="F745" s="22"/>
      <c r="G745" s="22"/>
      <c r="H745" s="22"/>
      <c r="I745" s="22"/>
      <c r="J745" s="22"/>
    </row>
    <row r="746" spans="1:10" x14ac:dyDescent="0.2">
      <c r="A746" s="21"/>
      <c r="B746" s="38"/>
      <c r="C746" s="22"/>
      <c r="D746" s="22"/>
      <c r="E746" s="22"/>
      <c r="F746" s="22"/>
      <c r="G746" s="22"/>
      <c r="H746" s="22"/>
      <c r="I746" s="22"/>
      <c r="J746" s="22"/>
    </row>
    <row r="747" spans="1:10" x14ac:dyDescent="0.2">
      <c r="A747" s="21"/>
      <c r="B747" s="38"/>
      <c r="C747" s="22"/>
      <c r="D747" s="22"/>
      <c r="E747" s="22"/>
      <c r="F747" s="22"/>
      <c r="G747" s="22"/>
      <c r="H747" s="22"/>
      <c r="I747" s="22"/>
      <c r="J747" s="22"/>
    </row>
    <row r="748" spans="1:10" x14ac:dyDescent="0.2">
      <c r="A748" s="21"/>
      <c r="B748" s="38"/>
      <c r="C748" s="22"/>
      <c r="D748" s="22"/>
      <c r="E748" s="22"/>
      <c r="F748" s="22"/>
      <c r="G748" s="22"/>
      <c r="H748" s="22"/>
      <c r="I748" s="22"/>
      <c r="J748" s="22"/>
    </row>
    <row r="749" spans="1:10" x14ac:dyDescent="0.2">
      <c r="A749" s="21"/>
      <c r="B749" s="38"/>
      <c r="C749" s="22"/>
      <c r="D749" s="22"/>
      <c r="E749" s="22"/>
      <c r="F749" s="22"/>
      <c r="G749" s="22"/>
      <c r="H749" s="22"/>
      <c r="I749" s="22"/>
      <c r="J749" s="22"/>
    </row>
    <row r="750" spans="1:10" x14ac:dyDescent="0.2">
      <c r="A750" s="21"/>
      <c r="B750" s="38"/>
      <c r="C750" s="22"/>
      <c r="D750" s="22"/>
      <c r="E750" s="22"/>
      <c r="F750" s="22"/>
      <c r="G750" s="22"/>
      <c r="H750" s="22"/>
      <c r="I750" s="22"/>
      <c r="J750" s="22"/>
    </row>
    <row r="751" spans="1:10" x14ac:dyDescent="0.2">
      <c r="A751" s="21"/>
      <c r="B751" s="38"/>
      <c r="C751" s="22"/>
      <c r="D751" s="22"/>
      <c r="E751" s="22"/>
      <c r="F751" s="22"/>
      <c r="G751" s="22"/>
      <c r="H751" s="22"/>
      <c r="I751" s="22"/>
      <c r="J751" s="22"/>
    </row>
    <row r="752" spans="1:10" x14ac:dyDescent="0.2">
      <c r="A752" s="21"/>
      <c r="B752" s="38"/>
      <c r="C752" s="22"/>
      <c r="D752" s="22"/>
      <c r="E752" s="22"/>
      <c r="F752" s="22"/>
      <c r="G752" s="22"/>
      <c r="H752" s="22"/>
      <c r="I752" s="22"/>
      <c r="J752" s="22"/>
    </row>
    <row r="753" spans="1:10" x14ac:dyDescent="0.2">
      <c r="A753" s="21"/>
      <c r="B753" s="38"/>
      <c r="C753" s="22"/>
      <c r="D753" s="22"/>
      <c r="E753" s="22"/>
      <c r="F753" s="22"/>
      <c r="G753" s="22"/>
      <c r="H753" s="22"/>
      <c r="I753" s="22"/>
      <c r="J753" s="22"/>
    </row>
    <row r="754" spans="1:10" x14ac:dyDescent="0.2">
      <c r="A754" s="21"/>
      <c r="B754" s="38"/>
      <c r="C754" s="22"/>
      <c r="D754" s="22"/>
      <c r="E754" s="22"/>
      <c r="F754" s="22"/>
      <c r="G754" s="22"/>
      <c r="H754" s="22"/>
      <c r="I754" s="22"/>
      <c r="J754" s="22"/>
    </row>
    <row r="755" spans="1:10" x14ac:dyDescent="0.2">
      <c r="A755" s="21"/>
      <c r="B755" s="38"/>
      <c r="C755" s="22"/>
      <c r="D755" s="22"/>
      <c r="E755" s="22"/>
      <c r="F755" s="22"/>
      <c r="G755" s="22"/>
      <c r="H755" s="22"/>
      <c r="I755" s="22"/>
      <c r="J755" s="22"/>
    </row>
    <row r="756" spans="1:10" x14ac:dyDescent="0.2">
      <c r="A756" s="21"/>
      <c r="B756" s="38"/>
      <c r="C756" s="22"/>
      <c r="D756" s="22"/>
      <c r="E756" s="22"/>
      <c r="F756" s="22"/>
      <c r="G756" s="22"/>
      <c r="H756" s="22"/>
      <c r="I756" s="22"/>
      <c r="J756" s="22"/>
    </row>
    <row r="757" spans="1:10" x14ac:dyDescent="0.2">
      <c r="A757" s="21"/>
      <c r="B757" s="38"/>
      <c r="C757" s="22"/>
      <c r="D757" s="22"/>
      <c r="E757" s="22"/>
      <c r="F757" s="22"/>
      <c r="G757" s="22"/>
      <c r="H757" s="22"/>
      <c r="I757" s="22"/>
      <c r="J757" s="22"/>
    </row>
    <row r="758" spans="1:10" x14ac:dyDescent="0.2">
      <c r="A758" s="21"/>
      <c r="B758" s="38"/>
      <c r="C758" s="22"/>
      <c r="D758" s="22"/>
      <c r="E758" s="22"/>
      <c r="F758" s="22"/>
      <c r="G758" s="22"/>
      <c r="H758" s="22"/>
      <c r="I758" s="22"/>
      <c r="J758" s="22"/>
    </row>
    <row r="759" spans="1:10" x14ac:dyDescent="0.2">
      <c r="A759" s="21"/>
      <c r="B759" s="38"/>
      <c r="C759" s="22"/>
      <c r="D759" s="22"/>
      <c r="E759" s="22"/>
      <c r="F759" s="22"/>
      <c r="G759" s="22"/>
      <c r="H759" s="22"/>
      <c r="I759" s="22"/>
      <c r="J759" s="22"/>
    </row>
    <row r="760" spans="1:10" x14ac:dyDescent="0.2">
      <c r="A760" s="21"/>
      <c r="B760" s="38"/>
      <c r="C760" s="22"/>
      <c r="D760" s="22"/>
      <c r="E760" s="22"/>
      <c r="F760" s="22"/>
      <c r="G760" s="22"/>
      <c r="H760" s="22"/>
      <c r="I760" s="22"/>
      <c r="J760" s="22"/>
    </row>
    <row r="761" spans="1:10" x14ac:dyDescent="0.2">
      <c r="A761" s="21"/>
      <c r="B761" s="38"/>
      <c r="C761" s="22"/>
      <c r="D761" s="22"/>
      <c r="E761" s="22"/>
      <c r="F761" s="22"/>
      <c r="G761" s="22"/>
      <c r="H761" s="22"/>
      <c r="I761" s="22"/>
      <c r="J761" s="22"/>
    </row>
    <row r="762" spans="1:10" x14ac:dyDescent="0.2">
      <c r="A762" s="21"/>
      <c r="B762" s="38"/>
      <c r="C762" s="22"/>
      <c r="D762" s="22"/>
      <c r="E762" s="22"/>
      <c r="F762" s="22"/>
      <c r="G762" s="22"/>
      <c r="H762" s="22"/>
      <c r="I762" s="22"/>
      <c r="J762" s="22"/>
    </row>
    <row r="763" spans="1:10" x14ac:dyDescent="0.2">
      <c r="A763" s="21"/>
      <c r="B763" s="38"/>
      <c r="C763" s="22"/>
      <c r="D763" s="22"/>
      <c r="E763" s="22"/>
      <c r="F763" s="22"/>
      <c r="G763" s="22"/>
      <c r="H763" s="22"/>
      <c r="I763" s="22"/>
      <c r="J763" s="22"/>
    </row>
    <row r="764" spans="1:10" x14ac:dyDescent="0.2">
      <c r="A764" s="21"/>
      <c r="B764" s="38"/>
      <c r="C764" s="22"/>
      <c r="D764" s="22"/>
      <c r="E764" s="22"/>
      <c r="F764" s="22"/>
      <c r="G764" s="22"/>
      <c r="H764" s="22"/>
      <c r="I764" s="22"/>
      <c r="J764" s="22"/>
    </row>
    <row r="765" spans="1:10" x14ac:dyDescent="0.2">
      <c r="A765" s="21"/>
      <c r="B765" s="38"/>
      <c r="C765" s="22"/>
      <c r="D765" s="22"/>
      <c r="E765" s="22"/>
      <c r="F765" s="22"/>
      <c r="G765" s="22"/>
      <c r="H765" s="22"/>
      <c r="I765" s="22"/>
      <c r="J765" s="22"/>
    </row>
    <row r="766" spans="1:10" x14ac:dyDescent="0.2">
      <c r="A766" s="21"/>
      <c r="B766" s="38"/>
      <c r="C766" s="22"/>
      <c r="D766" s="22"/>
      <c r="E766" s="22"/>
      <c r="F766" s="22"/>
      <c r="G766" s="22"/>
      <c r="H766" s="22"/>
      <c r="I766" s="22"/>
      <c r="J766" s="22"/>
    </row>
    <row r="767" spans="1:10" x14ac:dyDescent="0.2">
      <c r="A767" s="21"/>
      <c r="B767" s="38"/>
      <c r="C767" s="22"/>
      <c r="D767" s="22"/>
      <c r="E767" s="22"/>
      <c r="F767" s="22"/>
      <c r="G767" s="22"/>
      <c r="H767" s="22"/>
      <c r="I767" s="22"/>
      <c r="J767" s="22"/>
    </row>
    <row r="768" spans="1:10" x14ac:dyDescent="0.2">
      <c r="A768" s="21"/>
      <c r="B768" s="38"/>
      <c r="C768" s="22"/>
      <c r="D768" s="22"/>
      <c r="E768" s="22"/>
      <c r="F768" s="22"/>
      <c r="G768" s="22"/>
      <c r="H768" s="22"/>
      <c r="I768" s="22"/>
      <c r="J768" s="22"/>
    </row>
    <row r="769" spans="1:10" x14ac:dyDescent="0.2">
      <c r="A769" s="21"/>
      <c r="B769" s="38"/>
      <c r="C769" s="22"/>
      <c r="D769" s="22"/>
      <c r="E769" s="22"/>
      <c r="F769" s="22"/>
      <c r="G769" s="22"/>
      <c r="H769" s="22"/>
      <c r="I769" s="22"/>
      <c r="J769" s="22"/>
    </row>
    <row r="770" spans="1:10" x14ac:dyDescent="0.2">
      <c r="A770" s="21"/>
      <c r="B770" s="38"/>
      <c r="C770" s="22"/>
      <c r="D770" s="22"/>
      <c r="E770" s="22"/>
      <c r="F770" s="22"/>
      <c r="G770" s="22"/>
      <c r="H770" s="22"/>
      <c r="I770" s="22"/>
      <c r="J770" s="22"/>
    </row>
    <row r="771" spans="1:10" x14ac:dyDescent="0.2">
      <c r="A771" s="21"/>
      <c r="B771" s="38"/>
      <c r="C771" s="22"/>
      <c r="D771" s="22"/>
      <c r="E771" s="22"/>
      <c r="F771" s="22"/>
      <c r="G771" s="22"/>
      <c r="H771" s="22"/>
      <c r="I771" s="22"/>
      <c r="J771" s="22"/>
    </row>
    <row r="772" spans="1:10" x14ac:dyDescent="0.2">
      <c r="A772" s="21"/>
      <c r="B772" s="38"/>
      <c r="C772" s="22"/>
      <c r="D772" s="22"/>
      <c r="E772" s="22"/>
      <c r="F772" s="22"/>
      <c r="G772" s="22"/>
      <c r="H772" s="22"/>
      <c r="I772" s="22"/>
      <c r="J772" s="22"/>
    </row>
    <row r="773" spans="1:10" x14ac:dyDescent="0.2">
      <c r="A773" s="21"/>
      <c r="B773" s="38"/>
      <c r="C773" s="22"/>
      <c r="D773" s="22"/>
      <c r="E773" s="22"/>
      <c r="F773" s="22"/>
      <c r="G773" s="22"/>
      <c r="H773" s="22"/>
      <c r="I773" s="22"/>
      <c r="J773" s="22"/>
    </row>
    <row r="774" spans="1:10" x14ac:dyDescent="0.2">
      <c r="A774" s="21"/>
      <c r="B774" s="38"/>
      <c r="C774" s="22"/>
      <c r="D774" s="22"/>
      <c r="E774" s="22"/>
      <c r="F774" s="22"/>
      <c r="G774" s="22"/>
      <c r="H774" s="22"/>
      <c r="I774" s="22"/>
      <c r="J774" s="22"/>
    </row>
    <row r="775" spans="1:10" x14ac:dyDescent="0.2">
      <c r="A775" s="21"/>
      <c r="B775" s="38"/>
      <c r="C775" s="22"/>
      <c r="D775" s="22"/>
      <c r="E775" s="22"/>
      <c r="F775" s="22"/>
      <c r="G775" s="22"/>
      <c r="H775" s="22"/>
      <c r="I775" s="22"/>
      <c r="J775" s="22"/>
    </row>
    <row r="776" spans="1:10" x14ac:dyDescent="0.2">
      <c r="A776" s="21"/>
      <c r="B776" s="38"/>
      <c r="C776" s="22"/>
      <c r="D776" s="22"/>
      <c r="E776" s="22"/>
      <c r="F776" s="22"/>
      <c r="G776" s="22"/>
      <c r="H776" s="22"/>
      <c r="I776" s="22"/>
      <c r="J776" s="22"/>
    </row>
    <row r="777" spans="1:10" x14ac:dyDescent="0.2">
      <c r="A777" s="21"/>
      <c r="B777" s="38"/>
      <c r="C777" s="22"/>
      <c r="D777" s="22"/>
      <c r="E777" s="22"/>
      <c r="F777" s="22"/>
      <c r="G777" s="22"/>
      <c r="H777" s="22"/>
      <c r="I777" s="22"/>
      <c r="J777" s="22"/>
    </row>
    <row r="778" spans="1:10" x14ac:dyDescent="0.2">
      <c r="A778" s="21"/>
      <c r="B778" s="38"/>
      <c r="C778" s="22"/>
      <c r="D778" s="22"/>
      <c r="E778" s="22"/>
      <c r="F778" s="22"/>
      <c r="G778" s="22"/>
      <c r="H778" s="22"/>
      <c r="I778" s="22"/>
      <c r="J778" s="22"/>
    </row>
    <row r="779" spans="1:10" x14ac:dyDescent="0.2">
      <c r="A779" s="21"/>
      <c r="B779" s="38"/>
      <c r="C779" s="22"/>
      <c r="D779" s="22"/>
      <c r="E779" s="22"/>
      <c r="F779" s="22"/>
      <c r="G779" s="22"/>
      <c r="H779" s="22"/>
      <c r="I779" s="22"/>
      <c r="J779" s="22"/>
    </row>
    <row r="780" spans="1:10" x14ac:dyDescent="0.2">
      <c r="A780" s="21"/>
      <c r="B780" s="38"/>
      <c r="C780" s="22"/>
      <c r="D780" s="22"/>
      <c r="E780" s="22"/>
      <c r="F780" s="22"/>
      <c r="G780" s="22"/>
      <c r="H780" s="22"/>
      <c r="I780" s="22"/>
      <c r="J780" s="22"/>
    </row>
    <row r="781" spans="1:10" x14ac:dyDescent="0.2">
      <c r="A781" s="21"/>
      <c r="B781" s="38"/>
      <c r="C781" s="22"/>
      <c r="D781" s="22"/>
      <c r="E781" s="22"/>
      <c r="F781" s="22"/>
      <c r="G781" s="22"/>
      <c r="H781" s="22"/>
      <c r="I781" s="22"/>
      <c r="J781" s="22"/>
    </row>
    <row r="782" spans="1:10" x14ac:dyDescent="0.2">
      <c r="A782" s="21"/>
      <c r="B782" s="38"/>
      <c r="C782" s="22"/>
      <c r="D782" s="22"/>
      <c r="E782" s="22"/>
      <c r="F782" s="22"/>
      <c r="G782" s="22"/>
      <c r="H782" s="22"/>
      <c r="I782" s="22"/>
      <c r="J782" s="22"/>
    </row>
    <row r="783" spans="1:10" x14ac:dyDescent="0.2">
      <c r="A783" s="21"/>
      <c r="B783" s="38"/>
      <c r="C783" s="22"/>
      <c r="D783" s="22"/>
      <c r="E783" s="22"/>
      <c r="F783" s="22"/>
      <c r="G783" s="22"/>
      <c r="H783" s="22"/>
      <c r="I783" s="22"/>
      <c r="J783" s="22"/>
    </row>
    <row r="784" spans="1:10" x14ac:dyDescent="0.2">
      <c r="A784" s="21"/>
      <c r="B784" s="38"/>
      <c r="C784" s="22"/>
      <c r="D784" s="22"/>
      <c r="E784" s="22"/>
      <c r="F784" s="22"/>
      <c r="G784" s="22"/>
      <c r="H784" s="22"/>
      <c r="I784" s="22"/>
      <c r="J784" s="22"/>
    </row>
    <row r="785" spans="1:10" x14ac:dyDescent="0.2">
      <c r="A785" s="21"/>
      <c r="B785" s="38"/>
      <c r="C785" s="22"/>
      <c r="D785" s="22"/>
      <c r="E785" s="22"/>
      <c r="F785" s="22"/>
      <c r="G785" s="22"/>
      <c r="H785" s="22"/>
      <c r="I785" s="22"/>
      <c r="J785" s="22"/>
    </row>
    <row r="786" spans="1:10" x14ac:dyDescent="0.2">
      <c r="A786" s="21"/>
      <c r="B786" s="38"/>
      <c r="C786" s="22"/>
      <c r="D786" s="22"/>
      <c r="E786" s="22"/>
      <c r="F786" s="22"/>
      <c r="G786" s="22"/>
      <c r="H786" s="22"/>
      <c r="I786" s="22"/>
      <c r="J786" s="22"/>
    </row>
    <row r="787" spans="1:10" x14ac:dyDescent="0.2">
      <c r="A787" s="21"/>
      <c r="B787" s="38"/>
      <c r="C787" s="22"/>
      <c r="D787" s="22"/>
      <c r="E787" s="22"/>
      <c r="F787" s="22"/>
      <c r="G787" s="22"/>
      <c r="H787" s="22"/>
      <c r="I787" s="22"/>
      <c r="J787" s="22"/>
    </row>
    <row r="788" spans="1:10" x14ac:dyDescent="0.2">
      <c r="A788" s="21"/>
      <c r="B788" s="38"/>
      <c r="C788" s="22"/>
      <c r="D788" s="22"/>
      <c r="E788" s="22"/>
      <c r="F788" s="22"/>
      <c r="G788" s="22"/>
      <c r="H788" s="22"/>
      <c r="I788" s="22"/>
      <c r="J788" s="22"/>
    </row>
    <row r="789" spans="1:10" x14ac:dyDescent="0.2">
      <c r="A789" s="21"/>
      <c r="B789" s="38"/>
      <c r="C789" s="22"/>
      <c r="D789" s="22"/>
      <c r="E789" s="22"/>
      <c r="F789" s="22"/>
      <c r="G789" s="22"/>
      <c r="H789" s="22"/>
      <c r="I789" s="22"/>
      <c r="J789" s="22"/>
    </row>
    <row r="790" spans="1:10" x14ac:dyDescent="0.2">
      <c r="A790" s="21"/>
      <c r="B790" s="38"/>
      <c r="C790" s="22"/>
      <c r="D790" s="22"/>
      <c r="E790" s="22"/>
      <c r="F790" s="22"/>
      <c r="G790" s="22"/>
      <c r="H790" s="22"/>
      <c r="I790" s="22"/>
      <c r="J790" s="22"/>
    </row>
    <row r="791" spans="1:10" x14ac:dyDescent="0.2">
      <c r="A791" s="21"/>
      <c r="B791" s="38"/>
      <c r="C791" s="22"/>
      <c r="D791" s="22"/>
      <c r="E791" s="22"/>
      <c r="F791" s="22"/>
      <c r="G791" s="22"/>
      <c r="H791" s="22"/>
      <c r="I791" s="22"/>
      <c r="J791" s="22"/>
    </row>
    <row r="792" spans="1:10" x14ac:dyDescent="0.2">
      <c r="A792" s="21"/>
      <c r="B792" s="38"/>
      <c r="C792" s="22"/>
      <c r="D792" s="22"/>
      <c r="E792" s="22"/>
      <c r="F792" s="22"/>
      <c r="G792" s="22"/>
      <c r="H792" s="22"/>
      <c r="I792" s="22"/>
      <c r="J792" s="22"/>
    </row>
    <row r="793" spans="1:10" x14ac:dyDescent="0.2">
      <c r="A793" s="21"/>
      <c r="B793" s="38"/>
      <c r="C793" s="22"/>
      <c r="D793" s="22"/>
      <c r="E793" s="22"/>
      <c r="F793" s="22"/>
      <c r="G793" s="22"/>
      <c r="H793" s="22"/>
      <c r="I793" s="22"/>
      <c r="J793" s="22"/>
    </row>
    <row r="794" spans="1:10" x14ac:dyDescent="0.2">
      <c r="A794" s="21"/>
      <c r="B794" s="38"/>
      <c r="C794" s="22"/>
      <c r="D794" s="22"/>
      <c r="E794" s="22"/>
      <c r="F794" s="22"/>
      <c r="G794" s="22"/>
      <c r="H794" s="22"/>
      <c r="I794" s="22"/>
      <c r="J794" s="22"/>
    </row>
    <row r="795" spans="1:10" x14ac:dyDescent="0.2">
      <c r="A795" s="21"/>
      <c r="B795" s="38"/>
      <c r="C795" s="22"/>
      <c r="D795" s="22"/>
      <c r="E795" s="22"/>
      <c r="F795" s="22"/>
      <c r="G795" s="22"/>
      <c r="H795" s="22"/>
      <c r="I795" s="22"/>
      <c r="J795" s="22"/>
    </row>
    <row r="796" spans="1:10" x14ac:dyDescent="0.2">
      <c r="A796" s="21"/>
      <c r="B796" s="38"/>
      <c r="C796" s="22"/>
      <c r="D796" s="22"/>
      <c r="E796" s="22"/>
      <c r="F796" s="22"/>
      <c r="G796" s="22"/>
      <c r="H796" s="22"/>
      <c r="I796" s="22"/>
      <c r="J796" s="22"/>
    </row>
    <row r="797" spans="1:10" x14ac:dyDescent="0.2">
      <c r="A797" s="21"/>
      <c r="B797" s="38"/>
      <c r="C797" s="22"/>
      <c r="D797" s="22"/>
      <c r="E797" s="22"/>
      <c r="F797" s="22"/>
      <c r="G797" s="22"/>
      <c r="H797" s="22"/>
      <c r="I797" s="22"/>
      <c r="J797" s="22"/>
    </row>
    <row r="798" spans="1:10" x14ac:dyDescent="0.2">
      <c r="A798" s="21"/>
      <c r="B798" s="38"/>
      <c r="C798" s="22"/>
      <c r="D798" s="22"/>
      <c r="E798" s="22"/>
      <c r="F798" s="22"/>
      <c r="G798" s="22"/>
      <c r="H798" s="22"/>
      <c r="I798" s="22"/>
      <c r="J798" s="22"/>
    </row>
    <row r="799" spans="1:10" x14ac:dyDescent="0.2">
      <c r="A799" s="21"/>
      <c r="B799" s="38"/>
      <c r="C799" s="22"/>
      <c r="D799" s="22"/>
      <c r="E799" s="22"/>
      <c r="F799" s="22"/>
      <c r="G799" s="22"/>
      <c r="H799" s="22"/>
      <c r="I799" s="22"/>
      <c r="J799" s="22"/>
    </row>
    <row r="800" spans="1:10" x14ac:dyDescent="0.2">
      <c r="A800" s="21"/>
      <c r="B800" s="38"/>
      <c r="C800" s="22"/>
      <c r="D800" s="22"/>
      <c r="E800" s="22"/>
      <c r="F800" s="22"/>
      <c r="G800" s="22"/>
      <c r="H800" s="22"/>
      <c r="I800" s="22"/>
      <c r="J800" s="22"/>
    </row>
    <row r="801" spans="1:10" x14ac:dyDescent="0.2">
      <c r="A801" s="21"/>
      <c r="B801" s="38"/>
      <c r="C801" s="22"/>
      <c r="D801" s="22"/>
      <c r="E801" s="22"/>
      <c r="F801" s="22"/>
      <c r="G801" s="22"/>
      <c r="H801" s="22"/>
      <c r="I801" s="22"/>
      <c r="J801" s="22"/>
    </row>
    <row r="802" spans="1:10" x14ac:dyDescent="0.2">
      <c r="A802" s="21"/>
      <c r="B802" s="38"/>
      <c r="C802" s="22"/>
      <c r="D802" s="22"/>
      <c r="E802" s="22"/>
      <c r="F802" s="22"/>
      <c r="G802" s="22"/>
      <c r="H802" s="22"/>
      <c r="I802" s="22"/>
      <c r="J802" s="22"/>
    </row>
    <row r="803" spans="1:10" x14ac:dyDescent="0.2">
      <c r="A803" s="21"/>
      <c r="B803" s="38"/>
      <c r="C803" s="22"/>
      <c r="D803" s="22"/>
      <c r="E803" s="22"/>
      <c r="F803" s="22"/>
      <c r="G803" s="22"/>
      <c r="H803" s="22"/>
      <c r="I803" s="22"/>
      <c r="J803" s="22"/>
    </row>
    <row r="804" spans="1:10" x14ac:dyDescent="0.2">
      <c r="A804" s="21"/>
      <c r="B804" s="38"/>
      <c r="C804" s="22"/>
      <c r="D804" s="22"/>
      <c r="E804" s="22"/>
      <c r="F804" s="22"/>
      <c r="G804" s="22"/>
      <c r="H804" s="22"/>
      <c r="I804" s="22"/>
      <c r="J804" s="22"/>
    </row>
    <row r="805" spans="1:10" x14ac:dyDescent="0.2">
      <c r="A805" s="21"/>
      <c r="B805" s="38"/>
      <c r="C805" s="22"/>
      <c r="D805" s="22"/>
      <c r="E805" s="22"/>
      <c r="F805" s="22"/>
      <c r="G805" s="22"/>
      <c r="H805" s="22"/>
      <c r="I805" s="22"/>
      <c r="J805" s="22"/>
    </row>
    <row r="806" spans="1:10" x14ac:dyDescent="0.2">
      <c r="A806" s="21"/>
      <c r="B806" s="38"/>
      <c r="C806" s="22"/>
      <c r="D806" s="22"/>
      <c r="E806" s="22"/>
      <c r="F806" s="22"/>
      <c r="G806" s="22"/>
      <c r="H806" s="22"/>
      <c r="I806" s="22"/>
      <c r="J806" s="22"/>
    </row>
    <row r="807" spans="1:10" x14ac:dyDescent="0.2">
      <c r="A807" s="21"/>
      <c r="B807" s="38"/>
      <c r="C807" s="22"/>
      <c r="D807" s="22"/>
      <c r="E807" s="22"/>
      <c r="F807" s="22"/>
      <c r="G807" s="22"/>
      <c r="H807" s="22"/>
      <c r="I807" s="22"/>
      <c r="J807" s="22"/>
    </row>
    <row r="808" spans="1:10" x14ac:dyDescent="0.2">
      <c r="A808" s="21"/>
      <c r="B808" s="38"/>
      <c r="C808" s="22"/>
      <c r="D808" s="22"/>
      <c r="E808" s="22"/>
      <c r="F808" s="22"/>
      <c r="G808" s="22"/>
      <c r="H808" s="22"/>
      <c r="I808" s="22"/>
      <c r="J808" s="22"/>
    </row>
    <row r="809" spans="1:10" x14ac:dyDescent="0.2">
      <c r="A809" s="21"/>
      <c r="B809" s="38"/>
      <c r="C809" s="22"/>
      <c r="D809" s="22"/>
      <c r="E809" s="22"/>
      <c r="F809" s="22"/>
      <c r="G809" s="22"/>
      <c r="H809" s="22"/>
      <c r="I809" s="22"/>
      <c r="J809" s="22"/>
    </row>
    <row r="810" spans="1:10" x14ac:dyDescent="0.2">
      <c r="A810" s="21"/>
      <c r="B810" s="38"/>
      <c r="C810" s="22"/>
      <c r="D810" s="22"/>
      <c r="E810" s="22"/>
      <c r="F810" s="22"/>
      <c r="G810" s="22"/>
      <c r="H810" s="22"/>
      <c r="I810" s="22"/>
      <c r="J810" s="22"/>
    </row>
    <row r="811" spans="1:10" x14ac:dyDescent="0.2">
      <c r="A811" s="21"/>
      <c r="B811" s="38"/>
      <c r="C811" s="22"/>
      <c r="D811" s="22"/>
      <c r="E811" s="22"/>
      <c r="F811" s="22"/>
      <c r="G811" s="22"/>
      <c r="H811" s="22"/>
      <c r="I811" s="22"/>
      <c r="J811" s="22"/>
    </row>
    <row r="812" spans="1:10" x14ac:dyDescent="0.2">
      <c r="A812" s="21"/>
      <c r="B812" s="38"/>
      <c r="C812" s="22"/>
      <c r="D812" s="22"/>
      <c r="E812" s="22"/>
      <c r="F812" s="22"/>
      <c r="G812" s="22"/>
      <c r="H812" s="22"/>
      <c r="I812" s="22"/>
      <c r="J812" s="22"/>
    </row>
    <row r="813" spans="1:10" x14ac:dyDescent="0.2">
      <c r="A813" s="21"/>
      <c r="B813" s="38"/>
      <c r="C813" s="22"/>
      <c r="D813" s="22"/>
      <c r="E813" s="22"/>
      <c r="F813" s="22"/>
      <c r="G813" s="22"/>
      <c r="H813" s="22"/>
      <c r="I813" s="22"/>
      <c r="J813" s="22"/>
    </row>
    <row r="814" spans="1:10" x14ac:dyDescent="0.2">
      <c r="A814" s="21"/>
      <c r="B814" s="38"/>
      <c r="C814" s="22"/>
      <c r="D814" s="22"/>
      <c r="E814" s="22"/>
      <c r="F814" s="22"/>
      <c r="G814" s="22"/>
      <c r="H814" s="22"/>
      <c r="I814" s="22"/>
      <c r="J814" s="22"/>
    </row>
    <row r="815" spans="1:10" x14ac:dyDescent="0.2">
      <c r="A815" s="21"/>
      <c r="B815" s="38"/>
      <c r="C815" s="22"/>
      <c r="D815" s="22"/>
      <c r="E815" s="22"/>
      <c r="F815" s="22"/>
      <c r="G815" s="22"/>
      <c r="H815" s="22"/>
      <c r="I815" s="22"/>
      <c r="J815" s="22"/>
    </row>
    <row r="816" spans="1:10" x14ac:dyDescent="0.2">
      <c r="A816" s="21"/>
      <c r="B816" s="38"/>
      <c r="C816" s="22"/>
      <c r="D816" s="22"/>
      <c r="E816" s="22"/>
      <c r="F816" s="22"/>
      <c r="G816" s="22"/>
      <c r="H816" s="22"/>
      <c r="I816" s="22"/>
      <c r="J816" s="22"/>
    </row>
    <row r="817" spans="1:10" x14ac:dyDescent="0.2">
      <c r="A817" s="21"/>
      <c r="B817" s="38"/>
      <c r="C817" s="22"/>
      <c r="D817" s="22"/>
      <c r="E817" s="22"/>
      <c r="F817" s="22"/>
      <c r="G817" s="22"/>
      <c r="H817" s="22"/>
      <c r="I817" s="22"/>
      <c r="J817" s="22"/>
    </row>
    <row r="818" spans="1:10" x14ac:dyDescent="0.2">
      <c r="A818" s="21"/>
      <c r="B818" s="38"/>
      <c r="C818" s="22"/>
      <c r="D818" s="22"/>
      <c r="E818" s="22"/>
      <c r="F818" s="22"/>
      <c r="G818" s="22"/>
      <c r="H818" s="22"/>
      <c r="I818" s="22"/>
      <c r="J818" s="22"/>
    </row>
    <row r="819" spans="1:10" x14ac:dyDescent="0.2">
      <c r="A819" s="21"/>
      <c r="B819" s="38"/>
      <c r="C819" s="22"/>
      <c r="D819" s="22"/>
      <c r="E819" s="22"/>
      <c r="F819" s="22"/>
      <c r="G819" s="22"/>
      <c r="H819" s="22"/>
      <c r="I819" s="22"/>
      <c r="J819" s="22"/>
    </row>
    <row r="820" spans="1:10" x14ac:dyDescent="0.2">
      <c r="A820" s="21"/>
      <c r="B820" s="38"/>
      <c r="C820" s="22"/>
      <c r="D820" s="22"/>
      <c r="E820" s="22"/>
      <c r="F820" s="22"/>
      <c r="G820" s="22"/>
      <c r="H820" s="22"/>
      <c r="I820" s="22"/>
      <c r="J820" s="22"/>
    </row>
    <row r="821" spans="1:10" x14ac:dyDescent="0.2">
      <c r="A821" s="21"/>
      <c r="B821" s="38"/>
      <c r="C821" s="22"/>
      <c r="D821" s="22"/>
      <c r="E821" s="22"/>
      <c r="F821" s="22"/>
      <c r="G821" s="22"/>
      <c r="H821" s="22"/>
      <c r="I821" s="22"/>
      <c r="J821" s="22"/>
    </row>
    <row r="822" spans="1:10" x14ac:dyDescent="0.2">
      <c r="A822" s="21"/>
      <c r="B822" s="38"/>
      <c r="C822" s="22"/>
      <c r="D822" s="22"/>
      <c r="E822" s="22"/>
      <c r="F822" s="22"/>
      <c r="G822" s="22"/>
      <c r="H822" s="22"/>
      <c r="I822" s="22"/>
      <c r="J822" s="22"/>
    </row>
    <row r="823" spans="1:10" x14ac:dyDescent="0.2">
      <c r="A823" s="21"/>
      <c r="B823" s="38"/>
      <c r="C823" s="22"/>
      <c r="D823" s="22"/>
      <c r="E823" s="22"/>
      <c r="F823" s="22"/>
      <c r="G823" s="22"/>
      <c r="H823" s="22"/>
      <c r="I823" s="22"/>
      <c r="J823" s="22"/>
    </row>
    <row r="824" spans="1:10" x14ac:dyDescent="0.2">
      <c r="A824" s="21"/>
      <c r="B824" s="38"/>
      <c r="C824" s="22"/>
      <c r="D824" s="22"/>
      <c r="E824" s="22"/>
      <c r="F824" s="22"/>
      <c r="G824" s="22"/>
      <c r="H824" s="22"/>
      <c r="I824" s="22"/>
      <c r="J824" s="22"/>
    </row>
    <row r="825" spans="1:10" x14ac:dyDescent="0.2">
      <c r="A825" s="21"/>
      <c r="B825" s="38"/>
      <c r="C825" s="22"/>
      <c r="D825" s="22"/>
      <c r="E825" s="22"/>
      <c r="F825" s="22"/>
      <c r="G825" s="22"/>
      <c r="H825" s="22"/>
      <c r="I825" s="22"/>
      <c r="J825" s="22"/>
    </row>
    <row r="826" spans="1:10" x14ac:dyDescent="0.2">
      <c r="A826" s="21"/>
      <c r="B826" s="38"/>
      <c r="C826" s="22"/>
      <c r="D826" s="22"/>
      <c r="E826" s="22"/>
      <c r="F826" s="22"/>
      <c r="G826" s="22"/>
      <c r="H826" s="22"/>
      <c r="I826" s="22"/>
      <c r="J826" s="22"/>
    </row>
    <row r="827" spans="1:10" x14ac:dyDescent="0.2">
      <c r="A827" s="21"/>
      <c r="B827" s="38"/>
      <c r="C827" s="22"/>
      <c r="D827" s="22"/>
      <c r="E827" s="22"/>
      <c r="F827" s="22"/>
      <c r="G827" s="22"/>
      <c r="H827" s="22"/>
      <c r="I827" s="22"/>
      <c r="J827" s="22"/>
    </row>
    <row r="828" spans="1:10" x14ac:dyDescent="0.2">
      <c r="A828" s="21"/>
      <c r="B828" s="38"/>
      <c r="C828" s="22"/>
      <c r="D828" s="22"/>
      <c r="E828" s="22"/>
      <c r="F828" s="22"/>
      <c r="G828" s="22"/>
      <c r="H828" s="22"/>
      <c r="I828" s="22"/>
      <c r="J828" s="22"/>
    </row>
    <row r="829" spans="1:10" x14ac:dyDescent="0.2">
      <c r="A829" s="21"/>
      <c r="B829" s="38"/>
      <c r="C829" s="22"/>
      <c r="D829" s="22"/>
      <c r="E829" s="22"/>
      <c r="F829" s="22"/>
      <c r="G829" s="22"/>
      <c r="H829" s="22"/>
      <c r="I829" s="22"/>
      <c r="J829" s="22"/>
    </row>
    <row r="830" spans="1:10" x14ac:dyDescent="0.2">
      <c r="A830" s="21"/>
      <c r="B830" s="38"/>
      <c r="C830" s="22"/>
      <c r="D830" s="22"/>
      <c r="E830" s="22"/>
      <c r="F830" s="22"/>
      <c r="G830" s="22"/>
      <c r="H830" s="22"/>
      <c r="I830" s="22"/>
      <c r="J830" s="22"/>
    </row>
    <row r="831" spans="1:10" x14ac:dyDescent="0.2">
      <c r="A831" s="21"/>
      <c r="B831" s="38"/>
      <c r="C831" s="22"/>
      <c r="D831" s="22"/>
      <c r="E831" s="22"/>
      <c r="F831" s="22"/>
      <c r="G831" s="22"/>
      <c r="H831" s="22"/>
      <c r="I831" s="22"/>
      <c r="J831" s="22"/>
    </row>
    <row r="832" spans="1:10" x14ac:dyDescent="0.2">
      <c r="A832" s="21"/>
      <c r="B832" s="38"/>
      <c r="C832" s="22"/>
      <c r="D832" s="22"/>
      <c r="E832" s="22"/>
      <c r="F832" s="22"/>
      <c r="G832" s="22"/>
      <c r="H832" s="22"/>
      <c r="I832" s="22"/>
      <c r="J832" s="22"/>
    </row>
    <row r="833" spans="1:10" x14ac:dyDescent="0.2">
      <c r="A833" s="21"/>
      <c r="B833" s="38"/>
      <c r="C833" s="22"/>
      <c r="D833" s="22"/>
      <c r="E833" s="22"/>
      <c r="F833" s="22"/>
      <c r="G833" s="22"/>
      <c r="H833" s="22"/>
      <c r="I833" s="22"/>
      <c r="J833" s="22"/>
    </row>
    <row r="834" spans="1:10" x14ac:dyDescent="0.2">
      <c r="A834" s="21"/>
      <c r="B834" s="38"/>
      <c r="C834" s="22"/>
      <c r="D834" s="22"/>
      <c r="E834" s="22"/>
      <c r="F834" s="22"/>
      <c r="G834" s="22"/>
      <c r="H834" s="22"/>
      <c r="I834" s="22"/>
      <c r="J834" s="22"/>
    </row>
    <row r="835" spans="1:10" x14ac:dyDescent="0.2">
      <c r="A835" s="21"/>
      <c r="B835" s="38"/>
      <c r="C835" s="22"/>
      <c r="D835" s="22"/>
      <c r="E835" s="22"/>
      <c r="F835" s="22"/>
      <c r="G835" s="22"/>
      <c r="H835" s="22"/>
      <c r="I835" s="22"/>
      <c r="J835" s="22"/>
    </row>
    <row r="836" spans="1:10" x14ac:dyDescent="0.2">
      <c r="A836" s="21"/>
      <c r="B836" s="38"/>
      <c r="C836" s="22"/>
      <c r="D836" s="22"/>
      <c r="E836" s="22"/>
      <c r="F836" s="22"/>
      <c r="G836" s="22"/>
      <c r="H836" s="22"/>
      <c r="I836" s="22"/>
      <c r="J836" s="22"/>
    </row>
    <row r="837" spans="1:10" x14ac:dyDescent="0.2">
      <c r="A837" s="21"/>
      <c r="B837" s="38"/>
      <c r="C837" s="22"/>
      <c r="D837" s="22"/>
      <c r="E837" s="22"/>
      <c r="F837" s="22"/>
      <c r="G837" s="22"/>
      <c r="H837" s="22"/>
      <c r="I837" s="22"/>
      <c r="J837" s="22"/>
    </row>
    <row r="838" spans="1:10" x14ac:dyDescent="0.2">
      <c r="A838" s="21"/>
      <c r="B838" s="38"/>
      <c r="C838" s="22"/>
      <c r="D838" s="22"/>
      <c r="E838" s="22"/>
      <c r="F838" s="22"/>
      <c r="G838" s="22"/>
      <c r="H838" s="22"/>
      <c r="I838" s="22"/>
      <c r="J838" s="22"/>
    </row>
    <row r="839" spans="1:10" x14ac:dyDescent="0.2">
      <c r="A839" s="21"/>
      <c r="B839" s="38"/>
      <c r="C839" s="22"/>
      <c r="D839" s="22"/>
      <c r="E839" s="22"/>
      <c r="F839" s="22"/>
      <c r="G839" s="22"/>
      <c r="H839" s="22"/>
      <c r="I839" s="22"/>
      <c r="J839" s="22"/>
    </row>
    <row r="840" spans="1:10" x14ac:dyDescent="0.2">
      <c r="A840" s="21"/>
      <c r="B840" s="38"/>
      <c r="C840" s="22"/>
      <c r="D840" s="22"/>
      <c r="E840" s="22"/>
      <c r="F840" s="22"/>
      <c r="G840" s="22"/>
      <c r="H840" s="22"/>
      <c r="I840" s="22"/>
      <c r="J840" s="22"/>
    </row>
    <row r="841" spans="1:10" x14ac:dyDescent="0.2">
      <c r="A841" s="21"/>
      <c r="B841" s="38"/>
      <c r="C841" s="22"/>
      <c r="D841" s="22"/>
      <c r="E841" s="22"/>
      <c r="F841" s="22"/>
      <c r="G841" s="22"/>
      <c r="H841" s="22"/>
      <c r="I841" s="22"/>
      <c r="J841" s="22"/>
    </row>
    <row r="842" spans="1:10" x14ac:dyDescent="0.2">
      <c r="A842" s="21"/>
      <c r="B842" s="38"/>
      <c r="C842" s="22"/>
      <c r="D842" s="22"/>
      <c r="E842" s="22"/>
      <c r="F842" s="22"/>
      <c r="G842" s="22"/>
      <c r="H842" s="22"/>
      <c r="I842" s="22"/>
      <c r="J842" s="22"/>
    </row>
    <row r="843" spans="1:10" x14ac:dyDescent="0.2">
      <c r="A843" s="21"/>
      <c r="B843" s="38"/>
      <c r="C843" s="22"/>
      <c r="D843" s="22"/>
      <c r="E843" s="22"/>
      <c r="F843" s="22"/>
      <c r="G843" s="22"/>
      <c r="H843" s="22"/>
      <c r="I843" s="22"/>
      <c r="J843" s="22"/>
    </row>
    <row r="844" spans="1:10" x14ac:dyDescent="0.2">
      <c r="A844" s="21"/>
      <c r="B844" s="38"/>
      <c r="C844" s="22"/>
      <c r="D844" s="22"/>
      <c r="E844" s="22"/>
      <c r="F844" s="22"/>
      <c r="G844" s="22"/>
      <c r="H844" s="22"/>
      <c r="I844" s="22"/>
      <c r="J844" s="22"/>
    </row>
    <row r="845" spans="1:10" x14ac:dyDescent="0.2">
      <c r="A845" s="21"/>
      <c r="B845" s="38"/>
      <c r="C845" s="22"/>
      <c r="D845" s="22"/>
      <c r="E845" s="22"/>
      <c r="F845" s="22"/>
      <c r="G845" s="22"/>
      <c r="H845" s="22"/>
      <c r="I845" s="22"/>
      <c r="J845" s="22"/>
    </row>
    <row r="846" spans="1:10" x14ac:dyDescent="0.2">
      <c r="A846" s="21"/>
      <c r="B846" s="38"/>
      <c r="C846" s="22"/>
      <c r="D846" s="22"/>
      <c r="E846" s="22"/>
      <c r="F846" s="22"/>
      <c r="G846" s="22"/>
      <c r="H846" s="22"/>
      <c r="I846" s="22"/>
      <c r="J846" s="22"/>
    </row>
    <row r="847" spans="1:10" x14ac:dyDescent="0.2">
      <c r="A847" s="21"/>
      <c r="B847" s="38"/>
      <c r="C847" s="22"/>
      <c r="D847" s="22"/>
      <c r="E847" s="22"/>
      <c r="F847" s="22"/>
      <c r="G847" s="22"/>
      <c r="H847" s="22"/>
      <c r="I847" s="22"/>
      <c r="J847" s="22"/>
    </row>
    <row r="848" spans="1:10" x14ac:dyDescent="0.2">
      <c r="A848" s="21"/>
      <c r="B848" s="38"/>
      <c r="C848" s="22"/>
      <c r="D848" s="22"/>
      <c r="E848" s="22"/>
      <c r="F848" s="22"/>
      <c r="G848" s="22"/>
      <c r="H848" s="22"/>
      <c r="I848" s="22"/>
      <c r="J848" s="22"/>
    </row>
    <row r="849" spans="1:10" x14ac:dyDescent="0.2">
      <c r="A849" s="21"/>
      <c r="B849" s="38"/>
      <c r="C849" s="22"/>
      <c r="D849" s="22"/>
      <c r="E849" s="22"/>
      <c r="F849" s="22"/>
      <c r="G849" s="22"/>
      <c r="H849" s="22"/>
      <c r="I849" s="22"/>
      <c r="J849" s="22"/>
    </row>
    <row r="850" spans="1:10" x14ac:dyDescent="0.2">
      <c r="A850" s="21"/>
      <c r="B850" s="38"/>
      <c r="C850" s="22"/>
      <c r="D850" s="22"/>
      <c r="E850" s="22"/>
      <c r="F850" s="22"/>
      <c r="G850" s="22"/>
      <c r="H850" s="22"/>
      <c r="I850" s="22"/>
      <c r="J850" s="22"/>
    </row>
    <row r="851" spans="1:10" x14ac:dyDescent="0.2">
      <c r="A851" s="21"/>
      <c r="B851" s="38"/>
      <c r="C851" s="22"/>
      <c r="D851" s="22"/>
      <c r="E851" s="22"/>
      <c r="F851" s="22"/>
      <c r="G851" s="22"/>
      <c r="H851" s="22"/>
      <c r="I851" s="22"/>
      <c r="J851" s="22"/>
    </row>
    <row r="852" spans="1:10" x14ac:dyDescent="0.2">
      <c r="A852" s="21"/>
      <c r="B852" s="38"/>
      <c r="C852" s="22"/>
      <c r="D852" s="22"/>
      <c r="E852" s="22"/>
      <c r="F852" s="22"/>
      <c r="G852" s="22"/>
      <c r="H852" s="22"/>
      <c r="I852" s="22"/>
      <c r="J852" s="22"/>
    </row>
    <row r="853" spans="1:10" x14ac:dyDescent="0.2">
      <c r="A853" s="23"/>
      <c r="B853" s="38"/>
      <c r="C853" s="24"/>
      <c r="D853" s="24"/>
      <c r="E853" s="24"/>
      <c r="F853" s="24"/>
      <c r="G853" s="24"/>
      <c r="H853" s="24"/>
      <c r="I853" s="24"/>
      <c r="J853" s="24"/>
    </row>
    <row r="854" spans="1:10" x14ac:dyDescent="0.2">
      <c r="A854" s="23"/>
      <c r="B854" s="38"/>
      <c r="C854" s="24"/>
      <c r="D854" s="24"/>
      <c r="E854" s="24"/>
      <c r="F854" s="24"/>
      <c r="G854" s="24"/>
      <c r="H854" s="24"/>
      <c r="I854" s="24"/>
      <c r="J854" s="24"/>
    </row>
    <row r="855" spans="1:10" x14ac:dyDescent="0.2">
      <c r="A855" s="23"/>
      <c r="B855" s="38"/>
      <c r="C855" s="24"/>
      <c r="D855" s="24"/>
      <c r="E855" s="24"/>
      <c r="F855" s="24"/>
      <c r="G855" s="24"/>
      <c r="H855" s="24"/>
      <c r="I855" s="24"/>
      <c r="J855" s="24"/>
    </row>
    <row r="856" spans="1:10" x14ac:dyDescent="0.2">
      <c r="A856" s="23"/>
      <c r="B856" s="38"/>
      <c r="C856" s="24"/>
      <c r="D856" s="24"/>
      <c r="E856" s="24"/>
      <c r="F856" s="24"/>
      <c r="G856" s="24"/>
      <c r="H856" s="24"/>
      <c r="I856" s="24"/>
      <c r="J856" s="24"/>
    </row>
    <row r="857" spans="1:10" x14ac:dyDescent="0.2">
      <c r="A857" s="23"/>
      <c r="B857" s="38"/>
      <c r="C857" s="24"/>
      <c r="D857" s="24"/>
      <c r="E857" s="24"/>
      <c r="F857" s="24"/>
      <c r="G857" s="24"/>
      <c r="H857" s="24"/>
      <c r="I857" s="24"/>
      <c r="J857" s="24"/>
    </row>
    <row r="858" spans="1:10" x14ac:dyDescent="0.2">
      <c r="A858" s="23"/>
      <c r="B858" s="38"/>
      <c r="C858" s="24"/>
      <c r="D858" s="24"/>
      <c r="E858" s="24"/>
      <c r="F858" s="24"/>
      <c r="G858" s="24"/>
      <c r="H858" s="24"/>
      <c r="I858" s="24"/>
      <c r="J858" s="24"/>
    </row>
    <row r="859" spans="1:10" x14ac:dyDescent="0.2">
      <c r="A859" s="23"/>
      <c r="B859" s="38"/>
      <c r="C859" s="24"/>
      <c r="D859" s="24"/>
      <c r="E859" s="24"/>
      <c r="F859" s="24"/>
      <c r="G859" s="24"/>
      <c r="H859" s="24"/>
      <c r="I859" s="24"/>
      <c r="J859" s="24"/>
    </row>
    <row r="860" spans="1:10" x14ac:dyDescent="0.2">
      <c r="A860" s="23"/>
      <c r="B860" s="38"/>
      <c r="C860" s="24"/>
      <c r="D860" s="24"/>
      <c r="E860" s="24"/>
      <c r="F860" s="24"/>
      <c r="G860" s="24"/>
      <c r="H860" s="24"/>
      <c r="I860" s="24"/>
      <c r="J860" s="24"/>
    </row>
    <row r="861" spans="1:10" x14ac:dyDescent="0.2">
      <c r="A861" s="23"/>
      <c r="B861" s="38"/>
      <c r="C861" s="24"/>
      <c r="D861" s="24"/>
      <c r="E861" s="24"/>
      <c r="F861" s="24"/>
      <c r="G861" s="24"/>
      <c r="H861" s="24"/>
      <c r="I861" s="24"/>
      <c r="J861" s="24"/>
    </row>
    <row r="862" spans="1:10" x14ac:dyDescent="0.2">
      <c r="A862" s="23"/>
      <c r="B862" s="38"/>
      <c r="C862" s="24"/>
      <c r="D862" s="24"/>
      <c r="E862" s="24"/>
      <c r="F862" s="24"/>
      <c r="G862" s="24"/>
      <c r="H862" s="24"/>
      <c r="I862" s="24"/>
      <c r="J862" s="24"/>
    </row>
    <row r="863" spans="1:10" x14ac:dyDescent="0.2">
      <c r="A863" s="23"/>
      <c r="B863" s="38"/>
      <c r="C863" s="24"/>
      <c r="D863" s="24"/>
      <c r="E863" s="24"/>
      <c r="F863" s="24"/>
      <c r="G863" s="24"/>
      <c r="H863" s="24"/>
      <c r="I863" s="24"/>
      <c r="J863" s="24"/>
    </row>
    <row r="864" spans="1:10" x14ac:dyDescent="0.2">
      <c r="A864" s="23"/>
      <c r="B864" s="38"/>
      <c r="C864" s="24"/>
      <c r="D864" s="24"/>
      <c r="E864" s="24"/>
      <c r="F864" s="24"/>
      <c r="G864" s="24"/>
      <c r="H864" s="24"/>
      <c r="I864" s="24"/>
      <c r="J864" s="24"/>
    </row>
    <row r="865" spans="1:10" x14ac:dyDescent="0.2">
      <c r="A865" s="23"/>
      <c r="B865" s="38"/>
      <c r="C865" s="24"/>
      <c r="D865" s="24"/>
      <c r="E865" s="24"/>
      <c r="F865" s="24"/>
      <c r="G865" s="24"/>
      <c r="H865" s="24"/>
      <c r="I865" s="24"/>
      <c r="J865" s="24"/>
    </row>
    <row r="866" spans="1:10" x14ac:dyDescent="0.2">
      <c r="A866" s="23"/>
      <c r="B866" s="38"/>
      <c r="C866" s="24"/>
      <c r="D866" s="24"/>
      <c r="E866" s="24"/>
      <c r="F866" s="24"/>
      <c r="G866" s="24"/>
      <c r="H866" s="24"/>
      <c r="I866" s="24"/>
      <c r="J866" s="24"/>
    </row>
    <row r="867" spans="1:10" x14ac:dyDescent="0.2">
      <c r="A867" s="23"/>
      <c r="B867" s="38"/>
      <c r="C867" s="24"/>
      <c r="D867" s="24"/>
      <c r="E867" s="24"/>
      <c r="F867" s="24"/>
      <c r="G867" s="24"/>
      <c r="H867" s="24"/>
      <c r="I867" s="24"/>
      <c r="J867" s="24"/>
    </row>
    <row r="868" spans="1:10" x14ac:dyDescent="0.2">
      <c r="A868" s="23"/>
      <c r="B868" s="38"/>
      <c r="C868" s="24"/>
      <c r="D868" s="24"/>
      <c r="E868" s="24"/>
      <c r="F868" s="24"/>
      <c r="G868" s="24"/>
      <c r="H868" s="24"/>
      <c r="I868" s="24"/>
      <c r="J868" s="24"/>
    </row>
    <row r="869" spans="1:10" x14ac:dyDescent="0.2">
      <c r="A869" s="23"/>
      <c r="B869" s="38"/>
      <c r="C869" s="24"/>
      <c r="D869" s="24"/>
      <c r="E869" s="24"/>
      <c r="F869" s="24"/>
      <c r="G869" s="24"/>
      <c r="H869" s="24"/>
      <c r="I869" s="24"/>
      <c r="J869" s="24"/>
    </row>
    <row r="870" spans="1:10" x14ac:dyDescent="0.2">
      <c r="A870" s="23"/>
      <c r="B870" s="38"/>
      <c r="C870" s="24"/>
      <c r="D870" s="24"/>
      <c r="E870" s="24"/>
      <c r="F870" s="24"/>
      <c r="G870" s="24"/>
      <c r="H870" s="24"/>
      <c r="I870" s="24"/>
      <c r="J870" s="24"/>
    </row>
    <row r="871" spans="1:10" x14ac:dyDescent="0.2">
      <c r="A871" s="23"/>
      <c r="B871" s="38"/>
      <c r="C871" s="24"/>
      <c r="D871" s="24"/>
      <c r="E871" s="24"/>
      <c r="F871" s="24"/>
      <c r="G871" s="24"/>
      <c r="H871" s="24"/>
      <c r="I871" s="24"/>
      <c r="J871" s="24"/>
    </row>
    <row r="872" spans="1:10" x14ac:dyDescent="0.2">
      <c r="A872" s="23"/>
      <c r="B872" s="38"/>
      <c r="C872" s="24"/>
      <c r="D872" s="24"/>
      <c r="E872" s="24"/>
      <c r="F872" s="24"/>
      <c r="G872" s="24"/>
      <c r="H872" s="24"/>
      <c r="I872" s="24"/>
      <c r="J872" s="24"/>
    </row>
    <row r="873" spans="1:10" x14ac:dyDescent="0.2">
      <c r="A873" s="23"/>
      <c r="B873" s="38"/>
      <c r="C873" s="24"/>
      <c r="D873" s="24"/>
      <c r="E873" s="24"/>
      <c r="F873" s="24"/>
      <c r="G873" s="24"/>
      <c r="H873" s="24"/>
      <c r="I873" s="24"/>
      <c r="J873" s="24"/>
    </row>
    <row r="874" spans="1:10" x14ac:dyDescent="0.2">
      <c r="A874" s="23"/>
      <c r="B874" s="38"/>
      <c r="C874" s="24"/>
      <c r="D874" s="24"/>
      <c r="E874" s="24"/>
      <c r="F874" s="24"/>
      <c r="G874" s="24"/>
      <c r="H874" s="24"/>
      <c r="I874" s="24"/>
      <c r="J874" s="24"/>
    </row>
    <row r="875" spans="1:10" x14ac:dyDescent="0.2">
      <c r="A875" s="23"/>
      <c r="B875" s="38"/>
      <c r="C875" s="24"/>
      <c r="D875" s="24"/>
      <c r="E875" s="24"/>
      <c r="F875" s="24"/>
      <c r="G875" s="24"/>
      <c r="H875" s="24"/>
      <c r="I875" s="24"/>
      <c r="J875" s="24"/>
    </row>
    <row r="876" spans="1:10" x14ac:dyDescent="0.2">
      <c r="A876" s="23"/>
      <c r="B876" s="38"/>
      <c r="C876" s="24"/>
      <c r="D876" s="24"/>
      <c r="E876" s="24"/>
      <c r="F876" s="24"/>
      <c r="G876" s="24"/>
      <c r="H876" s="24"/>
      <c r="I876" s="24"/>
      <c r="J876" s="24"/>
    </row>
    <row r="877" spans="1:10" x14ac:dyDescent="0.2">
      <c r="A877" s="23"/>
      <c r="B877" s="38"/>
      <c r="C877" s="24"/>
      <c r="D877" s="24"/>
      <c r="E877" s="24"/>
      <c r="F877" s="24"/>
      <c r="G877" s="24"/>
      <c r="H877" s="24"/>
      <c r="I877" s="24"/>
      <c r="J877" s="24"/>
    </row>
    <row r="878" spans="1:10" x14ac:dyDescent="0.2">
      <c r="A878" s="23"/>
      <c r="B878" s="38"/>
      <c r="C878" s="24"/>
      <c r="D878" s="24"/>
      <c r="E878" s="24"/>
      <c r="F878" s="24"/>
      <c r="G878" s="24"/>
      <c r="H878" s="24"/>
      <c r="I878" s="24"/>
      <c r="J878" s="24"/>
    </row>
    <row r="879" spans="1:10" x14ac:dyDescent="0.2">
      <c r="A879" s="23"/>
      <c r="B879" s="38"/>
      <c r="C879" s="24"/>
      <c r="D879" s="24"/>
      <c r="E879" s="24"/>
      <c r="F879" s="24"/>
      <c r="G879" s="24"/>
      <c r="H879" s="24"/>
      <c r="I879" s="24"/>
      <c r="J879" s="24"/>
    </row>
    <row r="880" spans="1:10" x14ac:dyDescent="0.2">
      <c r="A880" s="23"/>
      <c r="B880" s="38"/>
      <c r="C880" s="24"/>
      <c r="D880" s="24"/>
      <c r="E880" s="24"/>
      <c r="F880" s="24"/>
      <c r="G880" s="24"/>
      <c r="H880" s="24"/>
      <c r="I880" s="24"/>
      <c r="J880" s="24"/>
    </row>
    <row r="881" spans="1:10" x14ac:dyDescent="0.2">
      <c r="A881" s="23"/>
      <c r="B881" s="38"/>
      <c r="C881" s="24"/>
      <c r="D881" s="24"/>
      <c r="E881" s="24"/>
      <c r="F881" s="24"/>
      <c r="G881" s="24"/>
      <c r="H881" s="24"/>
      <c r="I881" s="24"/>
      <c r="J881" s="24"/>
    </row>
    <row r="882" spans="1:10" x14ac:dyDescent="0.2">
      <c r="A882" s="23"/>
      <c r="B882" s="38"/>
      <c r="C882" s="24"/>
      <c r="D882" s="24"/>
      <c r="E882" s="24"/>
      <c r="F882" s="24"/>
      <c r="G882" s="24"/>
      <c r="H882" s="24"/>
      <c r="I882" s="24"/>
      <c r="J882" s="24"/>
    </row>
    <row r="883" spans="1:10" x14ac:dyDescent="0.2">
      <c r="A883" s="23"/>
      <c r="B883" s="38"/>
      <c r="C883" s="24"/>
      <c r="D883" s="24"/>
      <c r="E883" s="24"/>
      <c r="F883" s="24"/>
      <c r="G883" s="24"/>
      <c r="H883" s="24"/>
      <c r="I883" s="24"/>
      <c r="J883" s="24"/>
    </row>
    <row r="884" spans="1:10" x14ac:dyDescent="0.2">
      <c r="A884" s="23"/>
      <c r="B884" s="38"/>
      <c r="C884" s="24"/>
      <c r="D884" s="24"/>
      <c r="E884" s="24"/>
      <c r="F884" s="24"/>
      <c r="G884" s="24"/>
      <c r="H884" s="24"/>
      <c r="I884" s="24"/>
      <c r="J884" s="24"/>
    </row>
    <row r="885" spans="1:10" x14ac:dyDescent="0.2">
      <c r="A885" s="23"/>
      <c r="B885" s="38"/>
      <c r="C885" s="24"/>
      <c r="D885" s="24"/>
      <c r="E885" s="24"/>
      <c r="F885" s="24"/>
      <c r="G885" s="24"/>
      <c r="H885" s="24"/>
      <c r="I885" s="24"/>
      <c r="J885" s="24"/>
    </row>
    <row r="886" spans="1:10" x14ac:dyDescent="0.2">
      <c r="A886" s="23"/>
      <c r="B886" s="38"/>
      <c r="C886" s="24"/>
      <c r="D886" s="24"/>
      <c r="E886" s="24"/>
      <c r="F886" s="24"/>
      <c r="G886" s="24"/>
      <c r="H886" s="24"/>
      <c r="I886" s="24"/>
      <c r="J886" s="24"/>
    </row>
    <row r="887" spans="1:10" x14ac:dyDescent="0.2">
      <c r="A887" s="23"/>
      <c r="B887" s="38"/>
      <c r="C887" s="24"/>
      <c r="D887" s="24"/>
      <c r="E887" s="24"/>
      <c r="F887" s="24"/>
      <c r="G887" s="24"/>
      <c r="H887" s="24"/>
      <c r="I887" s="24"/>
      <c r="J887" s="24"/>
    </row>
    <row r="888" spans="1:10" x14ac:dyDescent="0.2">
      <c r="A888" s="23"/>
      <c r="B888" s="38"/>
      <c r="C888" s="24"/>
      <c r="D888" s="24"/>
      <c r="E888" s="24"/>
      <c r="F888" s="24"/>
      <c r="G888" s="24"/>
      <c r="H888" s="24"/>
      <c r="I888" s="24"/>
      <c r="J888" s="24"/>
    </row>
    <row r="889" spans="1:10" x14ac:dyDescent="0.2">
      <c r="A889" s="23"/>
      <c r="B889" s="38"/>
      <c r="C889" s="24"/>
      <c r="D889" s="24"/>
      <c r="E889" s="24"/>
      <c r="F889" s="24"/>
      <c r="G889" s="24"/>
      <c r="H889" s="24"/>
      <c r="I889" s="24"/>
      <c r="J889" s="24"/>
    </row>
    <row r="890" spans="1:10" x14ac:dyDescent="0.2">
      <c r="A890" s="23"/>
      <c r="B890" s="38"/>
      <c r="C890" s="24"/>
      <c r="D890" s="24"/>
      <c r="E890" s="24"/>
      <c r="F890" s="24"/>
      <c r="G890" s="24"/>
      <c r="H890" s="24"/>
      <c r="I890" s="24"/>
      <c r="J890" s="24"/>
    </row>
    <row r="891" spans="1:10" x14ac:dyDescent="0.2">
      <c r="A891" s="23"/>
      <c r="B891" s="38"/>
      <c r="C891" s="24"/>
      <c r="D891" s="24"/>
      <c r="E891" s="24"/>
      <c r="F891" s="24"/>
      <c r="G891" s="24"/>
      <c r="H891" s="24"/>
      <c r="I891" s="24"/>
      <c r="J891" s="24"/>
    </row>
    <row r="892" spans="1:10" x14ac:dyDescent="0.2">
      <c r="A892" s="23"/>
      <c r="B892" s="38"/>
      <c r="C892" s="24"/>
      <c r="D892" s="24"/>
      <c r="E892" s="24"/>
      <c r="F892" s="24"/>
      <c r="G892" s="24"/>
      <c r="H892" s="24"/>
      <c r="I892" s="24"/>
      <c r="J892" s="24"/>
    </row>
    <row r="893" spans="1:10" x14ac:dyDescent="0.2">
      <c r="A893" s="23"/>
      <c r="B893" s="38"/>
      <c r="C893" s="24"/>
      <c r="D893" s="24"/>
      <c r="E893" s="24"/>
      <c r="F893" s="24"/>
      <c r="G893" s="24"/>
      <c r="H893" s="24"/>
      <c r="I893" s="24"/>
      <c r="J893" s="24"/>
    </row>
    <row r="894" spans="1:10" x14ac:dyDescent="0.2">
      <c r="A894" s="23"/>
      <c r="B894" s="38"/>
      <c r="C894" s="24"/>
      <c r="D894" s="24"/>
      <c r="E894" s="24"/>
      <c r="F894" s="24"/>
      <c r="G894" s="24"/>
      <c r="H894" s="24"/>
      <c r="I894" s="24"/>
      <c r="J894" s="24"/>
    </row>
    <row r="895" spans="1:10" x14ac:dyDescent="0.2">
      <c r="A895" s="23"/>
      <c r="B895" s="38"/>
      <c r="C895" s="24"/>
      <c r="D895" s="24"/>
      <c r="E895" s="24"/>
      <c r="F895" s="24"/>
      <c r="G895" s="24"/>
      <c r="H895" s="24"/>
      <c r="I895" s="24"/>
      <c r="J895" s="24"/>
    </row>
    <row r="896" spans="1:10" x14ac:dyDescent="0.2">
      <c r="A896" s="23"/>
      <c r="B896" s="38"/>
      <c r="C896" s="24"/>
      <c r="D896" s="24"/>
      <c r="E896" s="24"/>
      <c r="F896" s="24"/>
      <c r="G896" s="24"/>
      <c r="H896" s="24"/>
      <c r="I896" s="24"/>
      <c r="J896" s="24"/>
    </row>
    <row r="897" spans="1:10" x14ac:dyDescent="0.2">
      <c r="A897" s="23"/>
      <c r="B897" s="38"/>
      <c r="C897" s="24"/>
      <c r="D897" s="24"/>
      <c r="E897" s="24"/>
      <c r="F897" s="24"/>
      <c r="G897" s="24"/>
      <c r="H897" s="24"/>
      <c r="I897" s="24"/>
      <c r="J897" s="24"/>
    </row>
    <row r="898" spans="1:10" x14ac:dyDescent="0.2">
      <c r="A898" s="23"/>
      <c r="B898" s="38"/>
      <c r="C898" s="24"/>
      <c r="D898" s="24"/>
      <c r="E898" s="24"/>
      <c r="F898" s="24"/>
      <c r="G898" s="24"/>
      <c r="H898" s="24"/>
      <c r="I898" s="24"/>
      <c r="J898" s="24"/>
    </row>
    <row r="899" spans="1:10" x14ac:dyDescent="0.2">
      <c r="A899" s="23"/>
      <c r="B899" s="38"/>
      <c r="C899" s="24"/>
      <c r="D899" s="24"/>
      <c r="E899" s="24"/>
      <c r="F899" s="24"/>
      <c r="G899" s="24"/>
      <c r="H899" s="24"/>
      <c r="I899" s="24"/>
      <c r="J899" s="24"/>
    </row>
    <row r="900" spans="1:10" x14ac:dyDescent="0.2">
      <c r="A900" s="23"/>
      <c r="B900" s="38"/>
      <c r="C900" s="24"/>
      <c r="D900" s="24"/>
      <c r="E900" s="24"/>
      <c r="F900" s="24"/>
      <c r="G900" s="24"/>
      <c r="H900" s="24"/>
      <c r="I900" s="24"/>
      <c r="J900" s="24"/>
    </row>
    <row r="901" spans="1:10" x14ac:dyDescent="0.2">
      <c r="A901" s="23"/>
      <c r="B901" s="38"/>
      <c r="C901" s="24"/>
      <c r="D901" s="24"/>
      <c r="E901" s="24"/>
      <c r="F901" s="24"/>
      <c r="G901" s="24"/>
      <c r="H901" s="24"/>
      <c r="I901" s="24"/>
      <c r="J901" s="24"/>
    </row>
    <row r="902" spans="1:10" x14ac:dyDescent="0.2">
      <c r="A902" s="23"/>
      <c r="B902" s="38"/>
      <c r="C902" s="24"/>
      <c r="D902" s="24"/>
      <c r="E902" s="24"/>
      <c r="F902" s="24"/>
      <c r="G902" s="24"/>
      <c r="H902" s="24"/>
      <c r="I902" s="24"/>
      <c r="J902" s="24"/>
    </row>
    <row r="903" spans="1:10" x14ac:dyDescent="0.2">
      <c r="A903" s="23"/>
      <c r="B903" s="38"/>
      <c r="C903" s="24"/>
      <c r="D903" s="24"/>
      <c r="E903" s="24"/>
      <c r="F903" s="24"/>
      <c r="G903" s="24"/>
      <c r="H903" s="24"/>
      <c r="I903" s="24"/>
      <c r="J903" s="24"/>
    </row>
    <row r="904" spans="1:10" x14ac:dyDescent="0.2">
      <c r="A904" s="23"/>
      <c r="B904" s="38"/>
      <c r="C904" s="24"/>
      <c r="D904" s="24"/>
      <c r="E904" s="24"/>
      <c r="F904" s="24"/>
      <c r="G904" s="24"/>
      <c r="H904" s="24"/>
      <c r="I904" s="24"/>
      <c r="J904" s="24"/>
    </row>
    <row r="905" spans="1:10" x14ac:dyDescent="0.2">
      <c r="A905" s="23"/>
      <c r="B905" s="38"/>
      <c r="C905" s="24"/>
      <c r="D905" s="24"/>
      <c r="E905" s="24"/>
      <c r="F905" s="24"/>
      <c r="G905" s="24"/>
      <c r="H905" s="24"/>
      <c r="I905" s="24"/>
      <c r="J905" s="24"/>
    </row>
    <row r="906" spans="1:10" x14ac:dyDescent="0.2">
      <c r="A906" s="23"/>
      <c r="B906" s="38"/>
      <c r="C906" s="24"/>
      <c r="D906" s="24"/>
      <c r="E906" s="24"/>
      <c r="F906" s="24"/>
      <c r="G906" s="24"/>
      <c r="H906" s="24"/>
      <c r="I906" s="24"/>
      <c r="J906" s="24"/>
    </row>
    <row r="907" spans="1:10" x14ac:dyDescent="0.2">
      <c r="A907" s="23"/>
      <c r="B907" s="38"/>
      <c r="C907" s="24"/>
      <c r="D907" s="24"/>
      <c r="E907" s="24"/>
      <c r="F907" s="24"/>
      <c r="G907" s="24"/>
      <c r="H907" s="24"/>
      <c r="I907" s="24"/>
      <c r="J907" s="24"/>
    </row>
    <row r="908" spans="1:10" x14ac:dyDescent="0.2">
      <c r="A908" s="23"/>
      <c r="B908" s="38"/>
      <c r="C908" s="24"/>
      <c r="D908" s="24"/>
      <c r="E908" s="24"/>
      <c r="F908" s="24"/>
      <c r="G908" s="24"/>
      <c r="H908" s="24"/>
      <c r="I908" s="24"/>
      <c r="J908" s="24"/>
    </row>
    <row r="909" spans="1:10" x14ac:dyDescent="0.2">
      <c r="A909" s="23"/>
      <c r="B909" s="38"/>
      <c r="C909" s="24"/>
      <c r="D909" s="24"/>
      <c r="E909" s="24"/>
      <c r="F909" s="24"/>
      <c r="G909" s="24"/>
      <c r="H909" s="24"/>
      <c r="I909" s="24"/>
      <c r="J909" s="24"/>
    </row>
    <row r="910" spans="1:10" x14ac:dyDescent="0.2">
      <c r="A910" s="23"/>
      <c r="B910" s="38"/>
      <c r="C910" s="24"/>
      <c r="D910" s="24"/>
      <c r="E910" s="24"/>
      <c r="F910" s="24"/>
      <c r="G910" s="24"/>
      <c r="H910" s="24"/>
      <c r="I910" s="24"/>
      <c r="J910" s="24"/>
    </row>
    <row r="911" spans="1:10" x14ac:dyDescent="0.2">
      <c r="A911" s="23"/>
      <c r="B911" s="38"/>
      <c r="C911" s="24"/>
      <c r="D911" s="24"/>
      <c r="E911" s="24"/>
      <c r="F911" s="24"/>
      <c r="G911" s="24"/>
      <c r="H911" s="24"/>
      <c r="I911" s="24"/>
      <c r="J911" s="24"/>
    </row>
    <row r="912" spans="1:10" x14ac:dyDescent="0.2">
      <c r="A912" s="23"/>
      <c r="B912" s="38"/>
      <c r="C912" s="24"/>
      <c r="D912" s="24"/>
      <c r="E912" s="24"/>
      <c r="F912" s="24"/>
      <c r="G912" s="24"/>
      <c r="H912" s="24"/>
      <c r="I912" s="24"/>
      <c r="J912" s="24"/>
    </row>
    <row r="913" spans="1:10" x14ac:dyDescent="0.2">
      <c r="A913" s="23"/>
      <c r="B913" s="38"/>
      <c r="C913" s="24"/>
      <c r="D913" s="24"/>
      <c r="E913" s="24"/>
      <c r="F913" s="24"/>
      <c r="G913" s="24"/>
      <c r="H913" s="24"/>
      <c r="I913" s="24"/>
      <c r="J913" s="24"/>
    </row>
    <row r="914" spans="1:10" x14ac:dyDescent="0.2">
      <c r="A914" s="23"/>
      <c r="B914" s="38"/>
      <c r="C914" s="24"/>
      <c r="D914" s="24"/>
      <c r="E914" s="24"/>
      <c r="F914" s="24"/>
      <c r="G914" s="24"/>
      <c r="H914" s="24"/>
      <c r="I914" s="24"/>
      <c r="J914" s="24"/>
    </row>
    <row r="915" spans="1:10" x14ac:dyDescent="0.2">
      <c r="A915" s="23"/>
      <c r="B915" s="38"/>
      <c r="C915" s="24"/>
      <c r="D915" s="24"/>
      <c r="E915" s="24"/>
      <c r="F915" s="24"/>
      <c r="G915" s="24"/>
      <c r="H915" s="24"/>
      <c r="I915" s="24"/>
      <c r="J915" s="24"/>
    </row>
    <row r="916" spans="1:10" x14ac:dyDescent="0.2">
      <c r="A916" s="23"/>
      <c r="B916" s="38"/>
      <c r="C916" s="24"/>
      <c r="D916" s="24"/>
      <c r="E916" s="24"/>
      <c r="F916" s="24"/>
      <c r="G916" s="24"/>
      <c r="H916" s="24"/>
      <c r="I916" s="24"/>
      <c r="J916" s="24"/>
    </row>
    <row r="917" spans="1:10" x14ac:dyDescent="0.2">
      <c r="A917" s="23"/>
      <c r="B917" s="38"/>
      <c r="C917" s="24"/>
      <c r="D917" s="24"/>
      <c r="E917" s="24"/>
      <c r="F917" s="24"/>
      <c r="G917" s="24"/>
      <c r="H917" s="24"/>
      <c r="I917" s="24"/>
      <c r="J917" s="24"/>
    </row>
    <row r="918" spans="1:10" x14ac:dyDescent="0.2">
      <c r="A918" s="23"/>
      <c r="B918" s="38"/>
      <c r="C918" s="24"/>
      <c r="D918" s="24"/>
      <c r="E918" s="24"/>
      <c r="F918" s="24"/>
      <c r="G918" s="24"/>
      <c r="H918" s="24"/>
      <c r="I918" s="24"/>
      <c r="J918" s="24"/>
    </row>
    <row r="919" spans="1:10" x14ac:dyDescent="0.2">
      <c r="A919" s="23"/>
      <c r="B919" s="38"/>
      <c r="C919" s="24"/>
      <c r="D919" s="24"/>
      <c r="E919" s="24"/>
      <c r="F919" s="24"/>
      <c r="G919" s="24"/>
      <c r="H919" s="24"/>
      <c r="I919" s="24"/>
      <c r="J919" s="24"/>
    </row>
    <row r="920" spans="1:10" x14ac:dyDescent="0.2">
      <c r="A920" s="23"/>
      <c r="B920" s="38"/>
      <c r="C920" s="24"/>
      <c r="D920" s="24"/>
      <c r="E920" s="24"/>
      <c r="F920" s="24"/>
      <c r="G920" s="24"/>
      <c r="H920" s="24"/>
      <c r="I920" s="24"/>
      <c r="J920" s="24"/>
    </row>
    <row r="921" spans="1:10" x14ac:dyDescent="0.2">
      <c r="A921" s="23"/>
      <c r="B921" s="38"/>
      <c r="C921" s="24"/>
      <c r="D921" s="24"/>
      <c r="E921" s="24"/>
      <c r="F921" s="24"/>
      <c r="G921" s="24"/>
      <c r="H921" s="24"/>
      <c r="I921" s="24"/>
      <c r="J921" s="24"/>
    </row>
    <row r="922" spans="1:10" x14ac:dyDescent="0.2">
      <c r="A922" s="23"/>
      <c r="B922" s="38"/>
      <c r="C922" s="24"/>
      <c r="D922" s="24"/>
      <c r="E922" s="24"/>
      <c r="F922" s="24"/>
      <c r="G922" s="24"/>
      <c r="H922" s="24"/>
      <c r="I922" s="24"/>
      <c r="J922" s="24"/>
    </row>
    <row r="923" spans="1:10" x14ac:dyDescent="0.2">
      <c r="A923" s="23"/>
      <c r="B923" s="38"/>
      <c r="C923" s="24"/>
      <c r="D923" s="24"/>
      <c r="E923" s="24"/>
      <c r="F923" s="24"/>
      <c r="G923" s="24"/>
      <c r="H923" s="24"/>
      <c r="I923" s="24"/>
      <c r="J923" s="24"/>
    </row>
    <row r="924" spans="1:10" x14ac:dyDescent="0.2">
      <c r="A924" s="23"/>
      <c r="B924" s="38"/>
      <c r="C924" s="24"/>
      <c r="D924" s="24"/>
      <c r="E924" s="24"/>
      <c r="F924" s="24"/>
      <c r="G924" s="24"/>
      <c r="H924" s="24"/>
      <c r="I924" s="24"/>
      <c r="J924" s="24"/>
    </row>
    <row r="925" spans="1:10" x14ac:dyDescent="0.2">
      <c r="A925" s="23"/>
      <c r="B925" s="38"/>
      <c r="C925" s="24"/>
      <c r="D925" s="24"/>
      <c r="E925" s="24"/>
      <c r="F925" s="24"/>
      <c r="G925" s="24"/>
      <c r="H925" s="24"/>
      <c r="I925" s="24"/>
      <c r="J925" s="24"/>
    </row>
    <row r="926" spans="1:10" x14ac:dyDescent="0.2">
      <c r="A926" s="23"/>
      <c r="B926" s="38"/>
      <c r="C926" s="24"/>
      <c r="D926" s="24"/>
      <c r="E926" s="24"/>
      <c r="F926" s="24"/>
      <c r="G926" s="24"/>
      <c r="H926" s="24"/>
      <c r="I926" s="24"/>
      <c r="J926" s="24"/>
    </row>
    <row r="927" spans="1:10" x14ac:dyDescent="0.2">
      <c r="A927" s="23"/>
      <c r="B927" s="38"/>
      <c r="C927" s="24"/>
      <c r="D927" s="24"/>
      <c r="E927" s="24"/>
      <c r="F927" s="24"/>
      <c r="G927" s="24"/>
      <c r="H927" s="24"/>
      <c r="I927" s="24"/>
      <c r="J927" s="24"/>
    </row>
    <row r="928" spans="1:10" x14ac:dyDescent="0.2">
      <c r="A928" s="23"/>
      <c r="B928" s="38"/>
      <c r="C928" s="24"/>
      <c r="D928" s="24"/>
      <c r="E928" s="24"/>
      <c r="F928" s="24"/>
      <c r="G928" s="24"/>
      <c r="H928" s="24"/>
      <c r="I928" s="24"/>
      <c r="J928" s="24"/>
    </row>
    <row r="929" spans="1:10" x14ac:dyDescent="0.2">
      <c r="A929" s="23"/>
      <c r="B929" s="38"/>
      <c r="C929" s="24"/>
      <c r="D929" s="24"/>
      <c r="E929" s="24"/>
      <c r="F929" s="24"/>
      <c r="G929" s="24"/>
      <c r="H929" s="24"/>
      <c r="I929" s="24"/>
      <c r="J929" s="24"/>
    </row>
    <row r="930" spans="1:10" x14ac:dyDescent="0.2">
      <c r="A930" s="23"/>
      <c r="B930" s="38"/>
      <c r="C930" s="24"/>
      <c r="D930" s="24"/>
      <c r="E930" s="24"/>
      <c r="F930" s="24"/>
      <c r="G930" s="24"/>
      <c r="H930" s="24"/>
      <c r="I930" s="24"/>
      <c r="J930" s="24"/>
    </row>
    <row r="931" spans="1:10" x14ac:dyDescent="0.2">
      <c r="A931" s="23"/>
      <c r="B931" s="38"/>
      <c r="C931" s="24"/>
      <c r="D931" s="24"/>
      <c r="E931" s="24"/>
      <c r="F931" s="24"/>
      <c r="G931" s="24"/>
      <c r="H931" s="24"/>
      <c r="I931" s="24"/>
      <c r="J931" s="24"/>
    </row>
    <row r="932" spans="1:10" x14ac:dyDescent="0.2">
      <c r="A932" s="23"/>
      <c r="B932" s="38"/>
      <c r="C932" s="24"/>
      <c r="D932" s="24"/>
      <c r="E932" s="24"/>
      <c r="F932" s="24"/>
      <c r="G932" s="24"/>
      <c r="H932" s="24"/>
      <c r="I932" s="24"/>
      <c r="J932" s="24"/>
    </row>
    <row r="933" spans="1:10" x14ac:dyDescent="0.2">
      <c r="A933" s="23"/>
      <c r="B933" s="38"/>
      <c r="C933" s="24"/>
      <c r="D933" s="24"/>
      <c r="E933" s="24"/>
      <c r="F933" s="24"/>
      <c r="G933" s="24"/>
      <c r="H933" s="24"/>
      <c r="I933" s="24"/>
      <c r="J933" s="24"/>
    </row>
    <row r="934" spans="1:10" x14ac:dyDescent="0.2">
      <c r="A934" s="23"/>
      <c r="B934" s="38"/>
      <c r="C934" s="24"/>
      <c r="D934" s="24"/>
      <c r="E934" s="24"/>
      <c r="F934" s="24"/>
      <c r="G934" s="24"/>
      <c r="H934" s="24"/>
      <c r="I934" s="24"/>
      <c r="J934" s="24"/>
    </row>
    <row r="935" spans="1:10" x14ac:dyDescent="0.2">
      <c r="A935" s="23"/>
      <c r="B935" s="38"/>
      <c r="C935" s="24"/>
      <c r="D935" s="24"/>
      <c r="E935" s="24"/>
      <c r="F935" s="24"/>
      <c r="G935" s="24"/>
      <c r="H935" s="24"/>
      <c r="I935" s="24"/>
      <c r="J935" s="24"/>
    </row>
    <row r="936" spans="1:10" x14ac:dyDescent="0.2">
      <c r="A936" s="23"/>
      <c r="B936" s="38"/>
      <c r="C936" s="24"/>
      <c r="D936" s="24"/>
      <c r="E936" s="24"/>
      <c r="F936" s="24"/>
      <c r="G936" s="24"/>
      <c r="H936" s="24"/>
      <c r="I936" s="24"/>
      <c r="J936" s="24"/>
    </row>
    <row r="937" spans="1:10" x14ac:dyDescent="0.2">
      <c r="A937" s="23"/>
      <c r="B937" s="38"/>
      <c r="C937" s="24"/>
      <c r="D937" s="24"/>
      <c r="E937" s="24"/>
      <c r="F937" s="24"/>
      <c r="G937" s="24"/>
      <c r="H937" s="24"/>
      <c r="I937" s="24"/>
      <c r="J937" s="24"/>
    </row>
    <row r="938" spans="1:10" x14ac:dyDescent="0.2">
      <c r="A938" s="23"/>
      <c r="B938" s="38"/>
      <c r="C938" s="24"/>
      <c r="D938" s="24"/>
      <c r="E938" s="24"/>
      <c r="F938" s="24"/>
      <c r="G938" s="24"/>
      <c r="H938" s="24"/>
      <c r="I938" s="24"/>
      <c r="J938" s="24"/>
    </row>
    <row r="939" spans="1:10" x14ac:dyDescent="0.2">
      <c r="A939" s="23"/>
      <c r="B939" s="38"/>
      <c r="C939" s="24"/>
      <c r="D939" s="24"/>
      <c r="E939" s="24"/>
      <c r="F939" s="24"/>
      <c r="G939" s="24"/>
      <c r="H939" s="24"/>
      <c r="I939" s="24"/>
      <c r="J939" s="24"/>
    </row>
    <row r="940" spans="1:10" x14ac:dyDescent="0.2">
      <c r="A940" s="23"/>
      <c r="B940" s="38"/>
      <c r="C940" s="24"/>
      <c r="D940" s="24"/>
      <c r="E940" s="24"/>
      <c r="F940" s="24"/>
      <c r="G940" s="24"/>
      <c r="H940" s="24"/>
      <c r="I940" s="24"/>
      <c r="J940" s="24"/>
    </row>
    <row r="941" spans="1:10" x14ac:dyDescent="0.2">
      <c r="A941" s="23"/>
      <c r="B941" s="38"/>
      <c r="C941" s="24"/>
      <c r="D941" s="24"/>
      <c r="E941" s="24"/>
      <c r="F941" s="24"/>
      <c r="G941" s="24"/>
      <c r="H941" s="24"/>
      <c r="I941" s="24"/>
      <c r="J941" s="24"/>
    </row>
    <row r="942" spans="1:10" x14ac:dyDescent="0.2">
      <c r="A942" s="23"/>
      <c r="B942" s="38"/>
      <c r="C942" s="24"/>
      <c r="D942" s="24"/>
      <c r="E942" s="24"/>
      <c r="F942" s="24"/>
      <c r="G942" s="24"/>
      <c r="H942" s="24"/>
      <c r="I942" s="24"/>
      <c r="J942" s="24"/>
    </row>
    <row r="943" spans="1:10" x14ac:dyDescent="0.2">
      <c r="A943" s="23"/>
      <c r="B943" s="38"/>
      <c r="C943" s="24"/>
      <c r="D943" s="24"/>
      <c r="E943" s="24"/>
      <c r="F943" s="24"/>
      <c r="G943" s="24"/>
      <c r="H943" s="24"/>
      <c r="I943" s="24"/>
      <c r="J943" s="24"/>
    </row>
    <row r="944" spans="1:10" x14ac:dyDescent="0.2">
      <c r="A944" s="23"/>
      <c r="B944" s="38"/>
      <c r="C944" s="24"/>
      <c r="D944" s="24"/>
      <c r="E944" s="24"/>
      <c r="F944" s="24"/>
      <c r="G944" s="24"/>
      <c r="H944" s="24"/>
      <c r="I944" s="24"/>
      <c r="J944" s="24"/>
    </row>
    <row r="945" spans="1:10" x14ac:dyDescent="0.2">
      <c r="A945" s="23"/>
      <c r="B945" s="38"/>
      <c r="C945" s="24"/>
      <c r="D945" s="24"/>
      <c r="E945" s="24"/>
      <c r="F945" s="24"/>
      <c r="G945" s="24"/>
      <c r="H945" s="24"/>
      <c r="I945" s="24"/>
      <c r="J945" s="24"/>
    </row>
    <row r="946" spans="1:10" x14ac:dyDescent="0.2">
      <c r="A946" s="23"/>
      <c r="B946" s="38"/>
      <c r="C946" s="24"/>
      <c r="D946" s="24"/>
      <c r="E946" s="24"/>
      <c r="F946" s="24"/>
      <c r="G946" s="24"/>
      <c r="H946" s="24"/>
      <c r="I946" s="24"/>
      <c r="J946" s="24"/>
    </row>
    <row r="947" spans="1:10" x14ac:dyDescent="0.2">
      <c r="A947" s="23"/>
      <c r="B947" s="38"/>
      <c r="C947" s="24"/>
      <c r="D947" s="24"/>
      <c r="E947" s="24"/>
      <c r="F947" s="24"/>
      <c r="G947" s="24"/>
      <c r="H947" s="24"/>
      <c r="I947" s="24"/>
      <c r="J947" s="24"/>
    </row>
    <row r="948" spans="1:10" x14ac:dyDescent="0.2">
      <c r="A948" s="23"/>
      <c r="B948" s="38"/>
      <c r="C948" s="24"/>
      <c r="D948" s="24"/>
      <c r="E948" s="24"/>
      <c r="F948" s="24"/>
      <c r="G948" s="24"/>
      <c r="H948" s="24"/>
      <c r="I948" s="24"/>
      <c r="J948" s="24"/>
    </row>
    <row r="949" spans="1:10" x14ac:dyDescent="0.2">
      <c r="A949" s="23"/>
      <c r="B949" s="38"/>
      <c r="C949" s="24"/>
      <c r="D949" s="24"/>
      <c r="E949" s="24"/>
      <c r="F949" s="24"/>
      <c r="G949" s="24"/>
      <c r="H949" s="24"/>
      <c r="I949" s="24"/>
      <c r="J949" s="24"/>
    </row>
    <row r="950" spans="1:10" x14ac:dyDescent="0.2">
      <c r="A950" s="23"/>
      <c r="B950" s="38"/>
      <c r="C950" s="24"/>
      <c r="D950" s="24"/>
      <c r="E950" s="24"/>
      <c r="F950" s="24"/>
      <c r="G950" s="24"/>
      <c r="H950" s="24"/>
      <c r="I950" s="24"/>
      <c r="J950" s="24"/>
    </row>
    <row r="951" spans="1:10" x14ac:dyDescent="0.2">
      <c r="A951" s="23"/>
      <c r="B951" s="38"/>
      <c r="C951" s="24"/>
      <c r="D951" s="24"/>
      <c r="E951" s="24"/>
      <c r="F951" s="24"/>
      <c r="G951" s="24"/>
      <c r="H951" s="24"/>
      <c r="I951" s="24"/>
      <c r="J951" s="24"/>
    </row>
    <row r="952" spans="1:10" x14ac:dyDescent="0.2">
      <c r="A952" s="23"/>
      <c r="B952" s="38"/>
      <c r="C952" s="24"/>
      <c r="D952" s="24"/>
      <c r="E952" s="24"/>
      <c r="F952" s="24"/>
      <c r="G952" s="24"/>
      <c r="H952" s="24"/>
      <c r="I952" s="24"/>
      <c r="J952" s="24"/>
    </row>
    <row r="953" spans="1:10" x14ac:dyDescent="0.2">
      <c r="A953" s="23"/>
      <c r="B953" s="38"/>
      <c r="C953" s="24"/>
      <c r="D953" s="24"/>
      <c r="E953" s="24"/>
      <c r="F953" s="24"/>
      <c r="G953" s="24"/>
      <c r="H953" s="24"/>
      <c r="I953" s="24"/>
      <c r="J953" s="24"/>
    </row>
    <row r="954" spans="1:10" x14ac:dyDescent="0.2">
      <c r="A954" s="23"/>
      <c r="B954" s="38"/>
      <c r="C954" s="24"/>
      <c r="D954" s="24"/>
      <c r="E954" s="24"/>
      <c r="F954" s="24"/>
      <c r="G954" s="24"/>
      <c r="H954" s="24"/>
      <c r="I954" s="24"/>
      <c r="J954" s="24"/>
    </row>
    <row r="955" spans="1:10" x14ac:dyDescent="0.2">
      <c r="A955" s="23"/>
      <c r="B955" s="38"/>
      <c r="C955" s="24"/>
      <c r="D955" s="24"/>
      <c r="E955" s="24"/>
      <c r="F955" s="24"/>
      <c r="G955" s="24"/>
      <c r="H955" s="24"/>
      <c r="I955" s="24"/>
      <c r="J955" s="24"/>
    </row>
    <row r="956" spans="1:10" x14ac:dyDescent="0.2">
      <c r="A956" s="23"/>
      <c r="B956" s="38"/>
      <c r="C956" s="24"/>
      <c r="D956" s="24"/>
      <c r="E956" s="24"/>
      <c r="F956" s="24"/>
      <c r="G956" s="24"/>
      <c r="H956" s="24"/>
      <c r="I956" s="24"/>
      <c r="J956" s="24"/>
    </row>
    <row r="957" spans="1:10" x14ac:dyDescent="0.2">
      <c r="A957" s="23"/>
      <c r="B957" s="38"/>
      <c r="C957" s="24"/>
      <c r="D957" s="24"/>
      <c r="E957" s="24"/>
      <c r="F957" s="24"/>
      <c r="G957" s="24"/>
      <c r="H957" s="24"/>
      <c r="I957" s="24"/>
      <c r="J957" s="24"/>
    </row>
    <row r="958" spans="1:10" x14ac:dyDescent="0.2">
      <c r="A958" s="23"/>
      <c r="B958" s="38"/>
      <c r="C958" s="24"/>
      <c r="D958" s="24"/>
      <c r="E958" s="24"/>
      <c r="F958" s="24"/>
      <c r="G958" s="24"/>
      <c r="H958" s="24"/>
      <c r="I958" s="24"/>
      <c r="J958" s="24"/>
    </row>
    <row r="959" spans="1:10" x14ac:dyDescent="0.2">
      <c r="A959" s="23"/>
      <c r="B959" s="38"/>
      <c r="C959" s="24"/>
      <c r="D959" s="24"/>
      <c r="E959" s="24"/>
      <c r="F959" s="24"/>
      <c r="G959" s="24"/>
      <c r="H959" s="24"/>
      <c r="I959" s="24"/>
      <c r="J959" s="24"/>
    </row>
    <row r="960" spans="1:10" x14ac:dyDescent="0.2">
      <c r="A960" s="23"/>
      <c r="B960" s="38"/>
      <c r="C960" s="24"/>
      <c r="D960" s="24"/>
      <c r="E960" s="24"/>
      <c r="F960" s="24"/>
      <c r="G960" s="24"/>
      <c r="H960" s="24"/>
      <c r="I960" s="24"/>
      <c r="J960" s="24"/>
    </row>
    <row r="961" spans="1:10" x14ac:dyDescent="0.2">
      <c r="A961" s="23"/>
      <c r="B961" s="38"/>
      <c r="C961" s="24"/>
      <c r="D961" s="24"/>
      <c r="E961" s="24"/>
      <c r="F961" s="24"/>
      <c r="G961" s="24"/>
      <c r="H961" s="24"/>
      <c r="I961" s="24"/>
      <c r="J961" s="24"/>
    </row>
    <row r="962" spans="1:10" x14ac:dyDescent="0.2">
      <c r="A962" s="23"/>
      <c r="B962" s="38"/>
      <c r="C962" s="24"/>
      <c r="D962" s="24"/>
      <c r="E962" s="24"/>
      <c r="F962" s="24"/>
      <c r="G962" s="24"/>
      <c r="H962" s="24"/>
      <c r="I962" s="24"/>
      <c r="J962" s="24"/>
    </row>
    <row r="963" spans="1:10" x14ac:dyDescent="0.2">
      <c r="A963" s="23"/>
      <c r="B963" s="38"/>
      <c r="C963" s="24"/>
      <c r="D963" s="24"/>
      <c r="E963" s="24"/>
      <c r="F963" s="24"/>
      <c r="G963" s="24"/>
      <c r="H963" s="24"/>
      <c r="I963" s="24"/>
      <c r="J963" s="24"/>
    </row>
    <row r="964" spans="1:10" x14ac:dyDescent="0.2">
      <c r="A964" s="23"/>
      <c r="B964" s="38"/>
      <c r="C964" s="24"/>
      <c r="D964" s="24"/>
      <c r="E964" s="24"/>
      <c r="F964" s="24"/>
      <c r="G964" s="24"/>
      <c r="H964" s="24"/>
      <c r="I964" s="24"/>
      <c r="J964" s="24"/>
    </row>
    <row r="965" spans="1:10" x14ac:dyDescent="0.2">
      <c r="A965" s="23"/>
      <c r="B965" s="38"/>
      <c r="C965" s="24"/>
      <c r="D965" s="24"/>
      <c r="E965" s="24"/>
      <c r="F965" s="24"/>
      <c r="G965" s="24"/>
      <c r="H965" s="24"/>
      <c r="I965" s="24"/>
      <c r="J965" s="24"/>
    </row>
    <row r="966" spans="1:10" x14ac:dyDescent="0.2">
      <c r="A966" s="23"/>
      <c r="B966" s="38"/>
      <c r="C966" s="24"/>
      <c r="D966" s="24"/>
      <c r="E966" s="24"/>
      <c r="F966" s="24"/>
      <c r="G966" s="24"/>
      <c r="H966" s="24"/>
      <c r="I966" s="24"/>
      <c r="J966" s="24"/>
    </row>
    <row r="967" spans="1:10" x14ac:dyDescent="0.2">
      <c r="A967" s="23"/>
      <c r="B967" s="38"/>
      <c r="C967" s="24"/>
      <c r="D967" s="24"/>
      <c r="E967" s="24"/>
      <c r="F967" s="24"/>
      <c r="G967" s="24"/>
      <c r="H967" s="24"/>
      <c r="I967" s="24"/>
      <c r="J967" s="24"/>
    </row>
    <row r="968" spans="1:10" x14ac:dyDescent="0.2">
      <c r="A968" s="23"/>
      <c r="B968" s="38"/>
      <c r="C968" s="24"/>
      <c r="D968" s="24"/>
      <c r="E968" s="24"/>
      <c r="F968" s="24"/>
      <c r="G968" s="24"/>
      <c r="H968" s="24"/>
      <c r="I968" s="24"/>
      <c r="J968" s="24"/>
    </row>
    <row r="969" spans="1:10" x14ac:dyDescent="0.2">
      <c r="A969" s="23"/>
      <c r="B969" s="38"/>
      <c r="C969" s="24"/>
      <c r="D969" s="24"/>
      <c r="E969" s="24"/>
      <c r="F969" s="24"/>
      <c r="G969" s="24"/>
      <c r="H969" s="24"/>
      <c r="I969" s="24"/>
      <c r="J969" s="24"/>
    </row>
    <row r="970" spans="1:10" x14ac:dyDescent="0.2">
      <c r="A970" s="23"/>
      <c r="B970" s="38"/>
      <c r="C970" s="24"/>
      <c r="D970" s="24"/>
      <c r="E970" s="24"/>
      <c r="F970" s="24"/>
      <c r="G970" s="24"/>
      <c r="H970" s="24"/>
      <c r="I970" s="24"/>
      <c r="J970" s="24"/>
    </row>
    <row r="971" spans="1:10" x14ac:dyDescent="0.2">
      <c r="A971" s="23"/>
      <c r="B971" s="38"/>
      <c r="C971" s="24"/>
      <c r="D971" s="24"/>
      <c r="E971" s="24"/>
      <c r="F971" s="24"/>
      <c r="G971" s="24"/>
      <c r="H971" s="24"/>
      <c r="I971" s="24"/>
      <c r="J971" s="24"/>
    </row>
    <row r="972" spans="1:10" x14ac:dyDescent="0.2">
      <c r="A972" s="23"/>
      <c r="B972" s="38"/>
      <c r="C972" s="24"/>
      <c r="D972" s="24"/>
      <c r="E972" s="24"/>
      <c r="F972" s="24"/>
      <c r="G972" s="24"/>
      <c r="H972" s="24"/>
      <c r="I972" s="24"/>
      <c r="J972" s="24"/>
    </row>
    <row r="973" spans="1:10" x14ac:dyDescent="0.2">
      <c r="A973" s="23"/>
      <c r="B973" s="38"/>
      <c r="C973" s="24"/>
      <c r="D973" s="24"/>
      <c r="E973" s="24"/>
      <c r="F973" s="24"/>
      <c r="G973" s="24"/>
      <c r="H973" s="24"/>
      <c r="I973" s="24"/>
      <c r="J973" s="24"/>
    </row>
    <row r="974" spans="1:10" x14ac:dyDescent="0.2">
      <c r="A974" s="23"/>
      <c r="B974" s="38"/>
      <c r="C974" s="24"/>
      <c r="D974" s="24"/>
      <c r="E974" s="24"/>
      <c r="F974" s="24"/>
      <c r="G974" s="24"/>
      <c r="H974" s="24"/>
      <c r="I974" s="24"/>
      <c r="J974" s="24"/>
    </row>
    <row r="975" spans="1:10" x14ac:dyDescent="0.2">
      <c r="A975" s="23"/>
      <c r="B975" s="38"/>
      <c r="C975" s="24"/>
      <c r="D975" s="24"/>
      <c r="E975" s="24"/>
      <c r="F975" s="24"/>
      <c r="G975" s="24"/>
      <c r="H975" s="24"/>
      <c r="I975" s="24"/>
      <c r="J975" s="24"/>
    </row>
    <row r="976" spans="1:10" x14ac:dyDescent="0.2">
      <c r="A976" s="23"/>
      <c r="B976" s="38"/>
      <c r="C976" s="24"/>
      <c r="D976" s="24"/>
      <c r="E976" s="24"/>
      <c r="F976" s="24"/>
      <c r="G976" s="24"/>
      <c r="H976" s="24"/>
      <c r="I976" s="24"/>
      <c r="J976" s="24"/>
    </row>
  </sheetData>
  <sheetProtection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M28:M35">
    <sortCondition ref="M28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976"/>
  <sheetViews>
    <sheetView topLeftCell="G10" workbookViewId="0">
      <selection activeCell="M28" sqref="M28"/>
    </sheetView>
  </sheetViews>
  <sheetFormatPr defaultColWidth="11.42578125" defaultRowHeight="12.75" x14ac:dyDescent="0.2"/>
  <cols>
    <col min="1" max="1" width="12.42578125" bestFit="1" customWidth="1"/>
    <col min="2" max="2" width="10.140625" bestFit="1" customWidth="1"/>
    <col min="3" max="3" width="12.42578125" bestFit="1" customWidth="1"/>
    <col min="4" max="4" width="16.140625" bestFit="1" customWidth="1"/>
    <col min="5" max="5" width="11.42578125" bestFit="1" customWidth="1"/>
    <col min="6" max="6" width="11.5703125" bestFit="1" customWidth="1"/>
    <col min="7" max="7" width="11.42578125" bestFit="1" customWidth="1"/>
    <col min="8" max="8" width="11.5703125" bestFit="1" customWidth="1"/>
    <col min="9" max="9" width="9.85546875" bestFit="1" customWidth="1"/>
    <col min="10" max="10" width="15.5703125" bestFit="1" customWidth="1"/>
    <col min="11" max="12" width="8.7109375" customWidth="1"/>
    <col min="13" max="13" width="15.140625" bestFit="1" customWidth="1"/>
  </cols>
  <sheetData>
    <row r="1" spans="1:14" x14ac:dyDescent="0.2">
      <c r="A1" s="25" t="s">
        <v>0</v>
      </c>
      <c r="B1" s="25" t="s">
        <v>2</v>
      </c>
      <c r="C1" s="25" t="s">
        <v>3</v>
      </c>
      <c r="D1" s="25" t="s">
        <v>4</v>
      </c>
      <c r="E1" s="25" t="s">
        <v>5</v>
      </c>
      <c r="F1" s="25" t="s">
        <v>6</v>
      </c>
      <c r="G1" s="25" t="s">
        <v>7</v>
      </c>
      <c r="H1" s="25" t="s">
        <v>8</v>
      </c>
      <c r="I1" s="25" t="s">
        <v>9</v>
      </c>
      <c r="J1" s="25" t="s">
        <v>10</v>
      </c>
      <c r="K1" s="4" t="s">
        <v>14</v>
      </c>
      <c r="L1" s="4"/>
      <c r="M1" s="4" t="s">
        <v>13</v>
      </c>
      <c r="N1">
        <f>+E731/E2-1</f>
        <v>-0.11904761904761907</v>
      </c>
    </row>
    <row r="2" spans="1:14" x14ac:dyDescent="0.2">
      <c r="A2" s="73" t="s">
        <v>12</v>
      </c>
      <c r="B2" s="74">
        <v>42373</v>
      </c>
      <c r="C2" s="75">
        <v>17494</v>
      </c>
      <c r="D2" s="75">
        <v>18421200</v>
      </c>
      <c r="E2" s="75">
        <v>1050</v>
      </c>
      <c r="F2" s="75">
        <v>1050</v>
      </c>
      <c r="G2" s="75">
        <v>1053</v>
      </c>
      <c r="H2" s="75">
        <v>1050</v>
      </c>
      <c r="I2" s="75">
        <v>-3.67</v>
      </c>
      <c r="J2" s="75">
        <v>-40</v>
      </c>
      <c r="M2" s="4" t="s">
        <v>16</v>
      </c>
      <c r="N2">
        <f>+STDEV(K2:K731)</f>
        <v>1.3965667291472802E-2</v>
      </c>
    </row>
    <row r="3" spans="1:14" x14ac:dyDescent="0.2">
      <c r="A3" s="73" t="s">
        <v>12</v>
      </c>
      <c r="B3" s="74">
        <v>42374</v>
      </c>
      <c r="C3" s="75">
        <v>65900</v>
      </c>
      <c r="D3" s="75">
        <v>69032500</v>
      </c>
      <c r="E3" s="75">
        <v>1045</v>
      </c>
      <c r="F3" s="75">
        <v>1045</v>
      </c>
      <c r="G3" s="75">
        <v>1047.53</v>
      </c>
      <c r="H3" s="75">
        <v>1045</v>
      </c>
      <c r="I3" s="75">
        <v>-0.48</v>
      </c>
      <c r="J3" s="75">
        <v>-5</v>
      </c>
      <c r="K3">
        <f>+E3/E2-1</f>
        <v>-4.761904761904745E-3</v>
      </c>
      <c r="M3" s="4" t="s">
        <v>19</v>
      </c>
      <c r="N3">
        <f>+MIN(K2:K731)</f>
        <v>-8.737864077669899E-2</v>
      </c>
    </row>
    <row r="4" spans="1:14" x14ac:dyDescent="0.2">
      <c r="A4" s="73" t="s">
        <v>12</v>
      </c>
      <c r="B4" s="74">
        <v>42375</v>
      </c>
      <c r="C4" s="75">
        <v>114736</v>
      </c>
      <c r="D4" s="75">
        <v>118253220</v>
      </c>
      <c r="E4" s="75">
        <v>1020</v>
      </c>
      <c r="F4" s="75">
        <v>1040</v>
      </c>
      <c r="G4" s="75">
        <v>1030.6500000000001</v>
      </c>
      <c r="H4" s="75">
        <v>1010</v>
      </c>
      <c r="I4" s="75">
        <v>-2.39</v>
      </c>
      <c r="J4" s="75">
        <v>-25</v>
      </c>
      <c r="K4">
        <f t="shared" ref="K4:K67" si="0">+E4/E3-1</f>
        <v>-2.3923444976076569E-2</v>
      </c>
      <c r="M4" s="4" t="s">
        <v>20</v>
      </c>
      <c r="N4">
        <f>+MAX(K2:K731)</f>
        <v>7.2727272727272751E-2</v>
      </c>
    </row>
    <row r="5" spans="1:14" x14ac:dyDescent="0.2">
      <c r="A5" s="73" t="s">
        <v>12</v>
      </c>
      <c r="B5" s="74">
        <v>42376</v>
      </c>
      <c r="C5" s="75">
        <v>25502</v>
      </c>
      <c r="D5" s="75">
        <v>26068515</v>
      </c>
      <c r="E5" s="75">
        <v>1035</v>
      </c>
      <c r="F5" s="75">
        <v>1035</v>
      </c>
      <c r="G5" s="75">
        <v>1022.21</v>
      </c>
      <c r="H5" s="75">
        <v>1020</v>
      </c>
      <c r="I5" s="75">
        <v>1.47</v>
      </c>
      <c r="J5" s="75">
        <v>15</v>
      </c>
      <c r="K5">
        <f t="shared" si="0"/>
        <v>1.4705882352941124E-2</v>
      </c>
    </row>
    <row r="6" spans="1:14" x14ac:dyDescent="0.2">
      <c r="A6" s="73" t="s">
        <v>12</v>
      </c>
      <c r="B6" s="74">
        <v>42377</v>
      </c>
      <c r="C6" s="75">
        <v>21122</v>
      </c>
      <c r="D6" s="75">
        <v>21333220</v>
      </c>
      <c r="E6" s="75">
        <v>1010</v>
      </c>
      <c r="F6" s="75">
        <v>1010</v>
      </c>
      <c r="G6" s="75">
        <v>1010</v>
      </c>
      <c r="H6" s="75">
        <v>1010</v>
      </c>
      <c r="I6" s="75">
        <v>-2.42</v>
      </c>
      <c r="J6" s="75">
        <v>-25</v>
      </c>
      <c r="K6">
        <f t="shared" si="0"/>
        <v>-2.4154589371980673E-2</v>
      </c>
    </row>
    <row r="7" spans="1:14" x14ac:dyDescent="0.2">
      <c r="A7" s="73" t="s">
        <v>12</v>
      </c>
      <c r="B7" s="74">
        <v>42381</v>
      </c>
      <c r="C7" s="75">
        <v>77969</v>
      </c>
      <c r="D7" s="75">
        <v>78126100</v>
      </c>
      <c r="E7" s="75">
        <v>995</v>
      </c>
      <c r="F7" s="75">
        <v>1010</v>
      </c>
      <c r="G7" s="75">
        <v>1002.01</v>
      </c>
      <c r="H7" s="75">
        <v>990</v>
      </c>
      <c r="I7" s="75">
        <v>-1.49</v>
      </c>
      <c r="J7" s="75">
        <v>-15</v>
      </c>
      <c r="K7">
        <f t="shared" si="0"/>
        <v>-1.4851485148514865E-2</v>
      </c>
      <c r="M7">
        <f>+N4-N3</f>
        <v>0.16010591350397174</v>
      </c>
    </row>
    <row r="8" spans="1:14" x14ac:dyDescent="0.2">
      <c r="A8" s="73" t="s">
        <v>12</v>
      </c>
      <c r="B8" s="74">
        <v>42382</v>
      </c>
      <c r="C8" s="75">
        <v>3305</v>
      </c>
      <c r="D8" s="75">
        <v>3371100</v>
      </c>
      <c r="E8" s="75">
        <v>995</v>
      </c>
      <c r="F8" s="75">
        <v>0</v>
      </c>
      <c r="G8" s="75">
        <v>1020</v>
      </c>
      <c r="H8" s="75">
        <v>0</v>
      </c>
      <c r="I8" s="75">
        <v>0</v>
      </c>
      <c r="J8" s="75">
        <v>0</v>
      </c>
      <c r="K8">
        <f t="shared" si="0"/>
        <v>0</v>
      </c>
      <c r="M8">
        <f>+M7/4</f>
        <v>4.0026478375992935E-2</v>
      </c>
    </row>
    <row r="9" spans="1:14" x14ac:dyDescent="0.2">
      <c r="A9" s="73" t="s">
        <v>12</v>
      </c>
      <c r="B9" s="74">
        <v>42383</v>
      </c>
      <c r="C9" s="75">
        <v>11570</v>
      </c>
      <c r="D9" s="75">
        <v>11718760</v>
      </c>
      <c r="E9" s="75">
        <v>1010</v>
      </c>
      <c r="F9" s="75">
        <v>1010</v>
      </c>
      <c r="G9" s="75">
        <v>1012.86</v>
      </c>
      <c r="H9" s="75">
        <v>1010</v>
      </c>
      <c r="I9" s="75">
        <v>1.51</v>
      </c>
      <c r="J9" s="75">
        <v>15</v>
      </c>
      <c r="K9">
        <f t="shared" si="0"/>
        <v>1.5075376884422065E-2</v>
      </c>
    </row>
    <row r="10" spans="1:14" x14ac:dyDescent="0.2">
      <c r="A10" s="73" t="s">
        <v>12</v>
      </c>
      <c r="B10" s="74">
        <v>42384</v>
      </c>
      <c r="C10" s="75">
        <v>10478</v>
      </c>
      <c r="D10" s="75">
        <v>10451540</v>
      </c>
      <c r="E10" s="75">
        <v>1010</v>
      </c>
      <c r="F10" s="75">
        <v>0</v>
      </c>
      <c r="G10" s="75">
        <v>997.47</v>
      </c>
      <c r="H10" s="75">
        <v>0</v>
      </c>
      <c r="I10" s="75">
        <v>0</v>
      </c>
      <c r="J10" s="75">
        <v>0</v>
      </c>
      <c r="K10">
        <f t="shared" si="0"/>
        <v>0</v>
      </c>
    </row>
    <row r="11" spans="1:14" x14ac:dyDescent="0.2">
      <c r="A11" s="73" t="s">
        <v>12</v>
      </c>
      <c r="B11" s="74">
        <v>42387</v>
      </c>
      <c r="C11" s="75">
        <v>13705</v>
      </c>
      <c r="D11" s="75">
        <v>13513923</v>
      </c>
      <c r="E11" s="75">
        <v>987</v>
      </c>
      <c r="F11" s="75">
        <v>987</v>
      </c>
      <c r="G11" s="75">
        <v>986.06</v>
      </c>
      <c r="H11" s="75">
        <v>987</v>
      </c>
      <c r="I11" s="75">
        <v>-2.2799999999999998</v>
      </c>
      <c r="J11" s="75">
        <v>-23</v>
      </c>
      <c r="K11">
        <f t="shared" si="0"/>
        <v>-2.2772277227722793E-2</v>
      </c>
    </row>
    <row r="12" spans="1:14" x14ac:dyDescent="0.2">
      <c r="A12" s="73" t="s">
        <v>12</v>
      </c>
      <c r="B12" s="74">
        <v>42388</v>
      </c>
      <c r="C12" s="75">
        <v>83723</v>
      </c>
      <c r="D12" s="75">
        <v>84217203</v>
      </c>
      <c r="E12" s="75">
        <v>1000</v>
      </c>
      <c r="F12" s="75">
        <v>1015</v>
      </c>
      <c r="G12" s="75">
        <v>1005.9</v>
      </c>
      <c r="H12" s="75">
        <v>991</v>
      </c>
      <c r="I12" s="75">
        <v>1.32</v>
      </c>
      <c r="J12" s="75">
        <v>13</v>
      </c>
      <c r="K12">
        <f t="shared" si="0"/>
        <v>1.3171225937183451E-2</v>
      </c>
    </row>
    <row r="13" spans="1:14" x14ac:dyDescent="0.2">
      <c r="A13" s="73" t="s">
        <v>12</v>
      </c>
      <c r="B13" s="74">
        <v>42389</v>
      </c>
      <c r="C13" s="75">
        <v>56493</v>
      </c>
      <c r="D13" s="75">
        <v>56362045</v>
      </c>
      <c r="E13" s="75">
        <v>995</v>
      </c>
      <c r="F13" s="75">
        <v>1000</v>
      </c>
      <c r="G13" s="75">
        <v>997.68</v>
      </c>
      <c r="H13" s="75">
        <v>985</v>
      </c>
      <c r="I13" s="75">
        <v>-0.5</v>
      </c>
      <c r="J13" s="75">
        <v>-5</v>
      </c>
      <c r="K13">
        <f t="shared" si="0"/>
        <v>-5.0000000000000044E-3</v>
      </c>
    </row>
    <row r="14" spans="1:14" x14ac:dyDescent="0.2">
      <c r="A14" s="73" t="s">
        <v>12</v>
      </c>
      <c r="B14" s="74">
        <v>42390</v>
      </c>
      <c r="C14" s="75">
        <v>18216</v>
      </c>
      <c r="D14" s="75">
        <v>18195910</v>
      </c>
      <c r="E14" s="75">
        <v>985</v>
      </c>
      <c r="F14" s="75">
        <v>985</v>
      </c>
      <c r="G14" s="75">
        <v>998.9</v>
      </c>
      <c r="H14" s="75">
        <v>985</v>
      </c>
      <c r="I14" s="75">
        <v>-1.01</v>
      </c>
      <c r="J14" s="75">
        <v>-10</v>
      </c>
      <c r="K14">
        <f t="shared" si="0"/>
        <v>-1.0050251256281451E-2</v>
      </c>
    </row>
    <row r="15" spans="1:14" x14ac:dyDescent="0.2">
      <c r="A15" s="73" t="s">
        <v>12</v>
      </c>
      <c r="B15" s="74">
        <v>42391</v>
      </c>
      <c r="C15" s="75">
        <v>93801</v>
      </c>
      <c r="D15" s="75">
        <v>94850630</v>
      </c>
      <c r="E15" s="75">
        <v>1025</v>
      </c>
      <c r="F15" s="75">
        <v>1025</v>
      </c>
      <c r="G15" s="75">
        <v>1011.19</v>
      </c>
      <c r="H15" s="75">
        <v>1005</v>
      </c>
      <c r="I15" s="75">
        <v>4.0599999999999996</v>
      </c>
      <c r="J15" s="75">
        <v>40</v>
      </c>
      <c r="K15">
        <f t="shared" si="0"/>
        <v>4.0609137055837463E-2</v>
      </c>
    </row>
    <row r="16" spans="1:14" x14ac:dyDescent="0.2">
      <c r="A16" s="73" t="s">
        <v>12</v>
      </c>
      <c r="B16" s="74">
        <v>42394</v>
      </c>
      <c r="C16" s="75">
        <v>28784</v>
      </c>
      <c r="D16" s="75">
        <v>29745830</v>
      </c>
      <c r="E16" s="75">
        <v>1025</v>
      </c>
      <c r="F16" s="75">
        <v>1025</v>
      </c>
      <c r="G16" s="75">
        <v>1033.42</v>
      </c>
      <c r="H16" s="75">
        <v>1025</v>
      </c>
      <c r="I16" s="75">
        <v>0</v>
      </c>
      <c r="J16" s="75">
        <v>0</v>
      </c>
      <c r="K16">
        <f t="shared" si="0"/>
        <v>0</v>
      </c>
    </row>
    <row r="17" spans="1:15" x14ac:dyDescent="0.2">
      <c r="A17" s="73" t="s">
        <v>12</v>
      </c>
      <c r="B17" s="74">
        <v>42395</v>
      </c>
      <c r="C17" s="75">
        <v>32724</v>
      </c>
      <c r="D17" s="75">
        <v>34225385</v>
      </c>
      <c r="E17" s="75">
        <v>1050</v>
      </c>
      <c r="F17" s="75">
        <v>1050</v>
      </c>
      <c r="G17" s="75">
        <v>1045.8800000000001</v>
      </c>
      <c r="H17" s="75">
        <v>1040</v>
      </c>
      <c r="I17" s="75">
        <v>2.44</v>
      </c>
      <c r="J17" s="75">
        <v>25</v>
      </c>
      <c r="K17">
        <f t="shared" si="0"/>
        <v>2.4390243902439046E-2</v>
      </c>
    </row>
    <row r="18" spans="1:15" x14ac:dyDescent="0.2">
      <c r="A18" s="73" t="s">
        <v>12</v>
      </c>
      <c r="B18" s="74">
        <v>42396</v>
      </c>
      <c r="C18" s="75">
        <v>869788</v>
      </c>
      <c r="D18" s="75">
        <v>913652400</v>
      </c>
      <c r="E18" s="75">
        <v>1065</v>
      </c>
      <c r="F18" s="75">
        <v>1065</v>
      </c>
      <c r="G18" s="75">
        <v>1050.43</v>
      </c>
      <c r="H18" s="75">
        <v>1045</v>
      </c>
      <c r="I18" s="75">
        <v>1.43</v>
      </c>
      <c r="J18" s="75">
        <v>15</v>
      </c>
      <c r="K18">
        <f t="shared" si="0"/>
        <v>1.4285714285714235E-2</v>
      </c>
    </row>
    <row r="19" spans="1:15" x14ac:dyDescent="0.2">
      <c r="A19" s="73" t="s">
        <v>12</v>
      </c>
      <c r="B19" s="74">
        <v>42397</v>
      </c>
      <c r="C19" s="75">
        <v>32946</v>
      </c>
      <c r="D19" s="75">
        <v>35169260</v>
      </c>
      <c r="E19" s="75">
        <v>1065</v>
      </c>
      <c r="F19" s="75">
        <v>1070</v>
      </c>
      <c r="G19" s="75">
        <v>1067.48</v>
      </c>
      <c r="H19" s="75">
        <v>1065</v>
      </c>
      <c r="I19" s="75">
        <v>0</v>
      </c>
      <c r="J19" s="75">
        <v>0</v>
      </c>
      <c r="K19">
        <f t="shared" si="0"/>
        <v>0</v>
      </c>
      <c r="M19" s="4" t="s">
        <v>21</v>
      </c>
      <c r="N19" s="4" t="s">
        <v>22</v>
      </c>
      <c r="O19" s="4" t="s">
        <v>23</v>
      </c>
    </row>
    <row r="20" spans="1:15" x14ac:dyDescent="0.2">
      <c r="A20" s="73" t="s">
        <v>12</v>
      </c>
      <c r="B20" s="74">
        <v>42398</v>
      </c>
      <c r="C20" s="75">
        <v>9841</v>
      </c>
      <c r="D20" s="75">
        <v>10485665</v>
      </c>
      <c r="E20" s="75">
        <v>1065</v>
      </c>
      <c r="F20" s="75">
        <v>1065</v>
      </c>
      <c r="G20" s="75">
        <v>1065.51</v>
      </c>
      <c r="H20" s="75">
        <v>1065</v>
      </c>
      <c r="I20" s="75">
        <v>0</v>
      </c>
      <c r="J20" s="75">
        <v>0</v>
      </c>
      <c r="K20">
        <f t="shared" si="0"/>
        <v>0</v>
      </c>
      <c r="M20" s="48">
        <f>+N3</f>
        <v>-8.737864077669899E-2</v>
      </c>
      <c r="N20" s="48">
        <f>+M20+$M$8</f>
        <v>-4.7352162400706055E-2</v>
      </c>
      <c r="O20">
        <v>2</v>
      </c>
    </row>
    <row r="21" spans="1:15" x14ac:dyDescent="0.2">
      <c r="A21" s="73" t="s">
        <v>12</v>
      </c>
      <c r="B21" s="74">
        <v>42401</v>
      </c>
      <c r="C21" s="75">
        <v>27364</v>
      </c>
      <c r="D21" s="75">
        <v>28451010</v>
      </c>
      <c r="E21" s="75">
        <v>1040</v>
      </c>
      <c r="F21" s="75">
        <v>1040</v>
      </c>
      <c r="G21" s="75">
        <v>1039.72</v>
      </c>
      <c r="H21" s="75">
        <v>1040</v>
      </c>
      <c r="I21" s="75">
        <v>-2.35</v>
      </c>
      <c r="J21" s="75">
        <v>-25</v>
      </c>
      <c r="K21">
        <f t="shared" si="0"/>
        <v>-2.3474178403755874E-2</v>
      </c>
      <c r="M21" s="48">
        <f>+N20</f>
        <v>-4.7352162400706055E-2</v>
      </c>
      <c r="N21" s="48">
        <f>+M21+$M$8</f>
        <v>-7.3256840247131194E-3</v>
      </c>
      <c r="O21">
        <v>186</v>
      </c>
    </row>
    <row r="22" spans="1:15" x14ac:dyDescent="0.2">
      <c r="A22" s="73" t="s">
        <v>12</v>
      </c>
      <c r="B22" s="74">
        <v>42402</v>
      </c>
      <c r="C22" s="75">
        <v>30746</v>
      </c>
      <c r="D22" s="75">
        <v>31934490</v>
      </c>
      <c r="E22" s="75">
        <v>1035</v>
      </c>
      <c r="F22" s="75">
        <v>1040</v>
      </c>
      <c r="G22" s="75">
        <v>1038.6600000000001</v>
      </c>
      <c r="H22" s="75">
        <v>1035</v>
      </c>
      <c r="I22" s="75">
        <v>-0.48</v>
      </c>
      <c r="J22" s="75">
        <v>-5</v>
      </c>
      <c r="K22">
        <f t="shared" si="0"/>
        <v>-4.8076923076922906E-3</v>
      </c>
      <c r="M22" s="48">
        <f>+N21</f>
        <v>-7.3256840247131194E-3</v>
      </c>
      <c r="N22" s="48">
        <f>+M22+$M$8</f>
        <v>3.2700794351279816E-2</v>
      </c>
      <c r="O22">
        <v>532</v>
      </c>
    </row>
    <row r="23" spans="1:15" x14ac:dyDescent="0.2">
      <c r="A23" s="73" t="s">
        <v>12</v>
      </c>
      <c r="B23" s="74">
        <v>42403</v>
      </c>
      <c r="C23" s="75">
        <v>10196</v>
      </c>
      <c r="D23" s="75">
        <v>10654820</v>
      </c>
      <c r="E23" s="75">
        <v>1045</v>
      </c>
      <c r="F23" s="75">
        <v>1045</v>
      </c>
      <c r="G23" s="75">
        <v>1045</v>
      </c>
      <c r="H23" s="75">
        <v>1045</v>
      </c>
      <c r="I23" s="75">
        <v>0.97</v>
      </c>
      <c r="J23" s="75">
        <v>10</v>
      </c>
      <c r="K23">
        <f t="shared" si="0"/>
        <v>9.6618357487923134E-3</v>
      </c>
      <c r="M23" s="48">
        <f>+N22</f>
        <v>3.2700794351279816E-2</v>
      </c>
      <c r="N23" s="48">
        <f>+M23+$M$8</f>
        <v>7.2727272727272751E-2</v>
      </c>
      <c r="O23">
        <v>9</v>
      </c>
    </row>
    <row r="24" spans="1:15" x14ac:dyDescent="0.2">
      <c r="A24" s="73" t="s">
        <v>12</v>
      </c>
      <c r="B24" s="74">
        <v>42404</v>
      </c>
      <c r="C24" s="75">
        <v>24479</v>
      </c>
      <c r="D24" s="75">
        <v>25590525</v>
      </c>
      <c r="E24" s="75">
        <v>1045</v>
      </c>
      <c r="F24" s="75">
        <v>1050</v>
      </c>
      <c r="G24" s="75">
        <v>1045.4100000000001</v>
      </c>
      <c r="H24" s="75">
        <v>1045</v>
      </c>
      <c r="I24" s="75">
        <v>0</v>
      </c>
      <c r="J24" s="75">
        <v>0</v>
      </c>
      <c r="K24">
        <f t="shared" si="0"/>
        <v>0</v>
      </c>
      <c r="O24">
        <f>+SUM(O20:O23)</f>
        <v>729</v>
      </c>
    </row>
    <row r="25" spans="1:15" x14ac:dyDescent="0.2">
      <c r="A25" s="73" t="s">
        <v>12</v>
      </c>
      <c r="B25" s="74">
        <v>42405</v>
      </c>
      <c r="C25" s="75">
        <v>48214</v>
      </c>
      <c r="D25" s="75">
        <v>50579580</v>
      </c>
      <c r="E25" s="75">
        <v>1050</v>
      </c>
      <c r="F25" s="75">
        <v>1050</v>
      </c>
      <c r="G25" s="75">
        <v>1049.06</v>
      </c>
      <c r="H25" s="75">
        <v>1050</v>
      </c>
      <c r="I25" s="75">
        <v>0.48</v>
      </c>
      <c r="J25" s="75">
        <v>5</v>
      </c>
      <c r="K25">
        <f t="shared" si="0"/>
        <v>4.7846889952152249E-3</v>
      </c>
    </row>
    <row r="26" spans="1:15" ht="13.5" thickBot="1" x14ac:dyDescent="0.25">
      <c r="A26" s="73" t="s">
        <v>12</v>
      </c>
      <c r="B26" s="74">
        <v>42408</v>
      </c>
      <c r="C26" s="75">
        <v>74506</v>
      </c>
      <c r="D26" s="75">
        <v>77592720</v>
      </c>
      <c r="E26" s="75">
        <v>1050</v>
      </c>
      <c r="F26" s="75">
        <v>1050</v>
      </c>
      <c r="G26" s="75">
        <v>1041.43</v>
      </c>
      <c r="H26" s="75">
        <v>1040</v>
      </c>
      <c r="I26" s="75">
        <v>0</v>
      </c>
      <c r="J26" s="75">
        <v>0</v>
      </c>
      <c r="K26">
        <f t="shared" si="0"/>
        <v>0</v>
      </c>
    </row>
    <row r="27" spans="1:15" x14ac:dyDescent="0.2">
      <c r="A27" s="73" t="s">
        <v>12</v>
      </c>
      <c r="B27" s="74">
        <v>42409</v>
      </c>
      <c r="C27" s="75">
        <v>18508</v>
      </c>
      <c r="D27" s="75">
        <v>19340860</v>
      </c>
      <c r="E27" s="75">
        <v>1045</v>
      </c>
      <c r="F27" s="75">
        <v>1045</v>
      </c>
      <c r="G27" s="75">
        <v>1045</v>
      </c>
      <c r="H27" s="75">
        <v>1045</v>
      </c>
      <c r="I27" s="75">
        <v>-0.48</v>
      </c>
      <c r="J27" s="75">
        <v>-5</v>
      </c>
      <c r="K27">
        <f t="shared" si="0"/>
        <v>-4.761904761904745E-3</v>
      </c>
      <c r="M27" s="41" t="s">
        <v>24</v>
      </c>
      <c r="N27" s="41" t="s">
        <v>26</v>
      </c>
    </row>
    <row r="28" spans="1:15" x14ac:dyDescent="0.2">
      <c r="A28" s="73" t="s">
        <v>12</v>
      </c>
      <c r="B28" s="74">
        <v>42410</v>
      </c>
      <c r="C28" s="75">
        <v>10169</v>
      </c>
      <c r="D28" s="75">
        <v>10626605</v>
      </c>
      <c r="E28" s="75">
        <v>1045</v>
      </c>
      <c r="F28" s="75">
        <v>0</v>
      </c>
      <c r="G28" s="75">
        <v>1045</v>
      </c>
      <c r="H28" s="75">
        <v>0</v>
      </c>
      <c r="I28" s="75">
        <v>0</v>
      </c>
      <c r="J28" s="75">
        <v>0</v>
      </c>
      <c r="K28">
        <f t="shared" si="0"/>
        <v>0</v>
      </c>
      <c r="M28" s="97">
        <v>-8.737864077669899E-2</v>
      </c>
      <c r="N28" s="39">
        <v>1</v>
      </c>
    </row>
    <row r="29" spans="1:15" x14ac:dyDescent="0.2">
      <c r="A29" s="73" t="s">
        <v>12</v>
      </c>
      <c r="B29" s="74">
        <v>42411</v>
      </c>
      <c r="C29" s="75">
        <v>170566</v>
      </c>
      <c r="D29" s="75">
        <v>177703100</v>
      </c>
      <c r="E29" s="75">
        <v>1055</v>
      </c>
      <c r="F29" s="75">
        <v>1055</v>
      </c>
      <c r="G29" s="75">
        <v>1041.8399999999999</v>
      </c>
      <c r="H29" s="75">
        <v>1040</v>
      </c>
      <c r="I29" s="75">
        <v>0.96</v>
      </c>
      <c r="J29" s="75">
        <v>10</v>
      </c>
      <c r="K29">
        <f t="shared" si="0"/>
        <v>9.5693779904306719E-3</v>
      </c>
      <c r="M29" s="97">
        <v>-4.7352162400706055E-2</v>
      </c>
      <c r="N29" s="39">
        <v>1</v>
      </c>
    </row>
    <row r="30" spans="1:15" x14ac:dyDescent="0.2">
      <c r="A30" s="73" t="s">
        <v>12</v>
      </c>
      <c r="B30" s="74">
        <v>42412</v>
      </c>
      <c r="C30" s="75">
        <v>63379</v>
      </c>
      <c r="D30" s="75">
        <v>66864845</v>
      </c>
      <c r="E30" s="75">
        <v>1055</v>
      </c>
      <c r="F30" s="75">
        <v>1055</v>
      </c>
      <c r="G30" s="75">
        <v>1055</v>
      </c>
      <c r="H30" s="75">
        <v>1055</v>
      </c>
      <c r="I30" s="75">
        <v>0</v>
      </c>
      <c r="J30" s="75">
        <v>0</v>
      </c>
      <c r="K30">
        <f t="shared" si="0"/>
        <v>0</v>
      </c>
      <c r="M30" s="97">
        <v>-4.7352162400706055E-2</v>
      </c>
      <c r="N30" s="39">
        <v>0</v>
      </c>
    </row>
    <row r="31" spans="1:15" x14ac:dyDescent="0.2">
      <c r="A31" s="73" t="s">
        <v>12</v>
      </c>
      <c r="B31" s="74">
        <v>42415</v>
      </c>
      <c r="C31" s="75">
        <v>18771</v>
      </c>
      <c r="D31" s="75">
        <v>19759550</v>
      </c>
      <c r="E31" s="75">
        <v>1060</v>
      </c>
      <c r="F31" s="75">
        <v>1060</v>
      </c>
      <c r="G31" s="75">
        <v>1052.6600000000001</v>
      </c>
      <c r="H31" s="75">
        <v>1060</v>
      </c>
      <c r="I31" s="75">
        <v>0.47</v>
      </c>
      <c r="J31" s="75">
        <v>5</v>
      </c>
      <c r="K31">
        <f t="shared" si="0"/>
        <v>4.7393364928909332E-3</v>
      </c>
      <c r="M31" s="97">
        <v>-7.3256840247131194E-3</v>
      </c>
      <c r="N31" s="39">
        <v>186</v>
      </c>
    </row>
    <row r="32" spans="1:15" x14ac:dyDescent="0.2">
      <c r="A32" s="73" t="s">
        <v>12</v>
      </c>
      <c r="B32" s="74">
        <v>42416</v>
      </c>
      <c r="C32" s="75">
        <v>55231</v>
      </c>
      <c r="D32" s="75">
        <v>57970475</v>
      </c>
      <c r="E32" s="75">
        <v>1045</v>
      </c>
      <c r="F32" s="75">
        <v>1060</v>
      </c>
      <c r="G32" s="75">
        <v>1049.5999999999999</v>
      </c>
      <c r="H32" s="75">
        <v>1035</v>
      </c>
      <c r="I32" s="75">
        <v>-1.42</v>
      </c>
      <c r="J32" s="75">
        <v>-15</v>
      </c>
      <c r="K32">
        <f t="shared" si="0"/>
        <v>-1.4150943396226467E-2</v>
      </c>
      <c r="M32" s="97">
        <v>-7.3256840247131194E-3</v>
      </c>
      <c r="N32" s="39">
        <v>0</v>
      </c>
    </row>
    <row r="33" spans="1:14" x14ac:dyDescent="0.2">
      <c r="A33" s="73" t="s">
        <v>12</v>
      </c>
      <c r="B33" s="74">
        <v>42417</v>
      </c>
      <c r="C33" s="75">
        <v>52013</v>
      </c>
      <c r="D33" s="75">
        <v>56058910</v>
      </c>
      <c r="E33" s="75">
        <v>1085</v>
      </c>
      <c r="F33" s="75">
        <v>1085</v>
      </c>
      <c r="G33" s="75">
        <v>1077.79</v>
      </c>
      <c r="H33" s="75">
        <v>1050</v>
      </c>
      <c r="I33" s="75">
        <v>3.83</v>
      </c>
      <c r="J33" s="75">
        <v>40</v>
      </c>
      <c r="K33">
        <f t="shared" si="0"/>
        <v>3.8277511961722466E-2</v>
      </c>
      <c r="M33" s="97">
        <v>3.2700794351279816E-2</v>
      </c>
      <c r="N33" s="39">
        <v>532</v>
      </c>
    </row>
    <row r="34" spans="1:14" x14ac:dyDescent="0.2">
      <c r="A34" s="73" t="s">
        <v>12</v>
      </c>
      <c r="B34" s="74">
        <v>42418</v>
      </c>
      <c r="C34" s="75">
        <v>113790</v>
      </c>
      <c r="D34" s="75">
        <v>124902295</v>
      </c>
      <c r="E34" s="75">
        <v>1090</v>
      </c>
      <c r="F34" s="75">
        <v>1100</v>
      </c>
      <c r="G34" s="75">
        <v>1097.6600000000001</v>
      </c>
      <c r="H34" s="75">
        <v>1090</v>
      </c>
      <c r="I34" s="75">
        <v>0.46</v>
      </c>
      <c r="J34" s="75">
        <v>5</v>
      </c>
      <c r="K34">
        <f t="shared" si="0"/>
        <v>4.6082949308756671E-3</v>
      </c>
      <c r="M34" s="97">
        <v>3.2700794351279816E-2</v>
      </c>
      <c r="N34" s="39">
        <v>0</v>
      </c>
    </row>
    <row r="35" spans="1:14" x14ac:dyDescent="0.2">
      <c r="A35" s="73" t="s">
        <v>12</v>
      </c>
      <c r="B35" s="74">
        <v>42419</v>
      </c>
      <c r="C35" s="75">
        <v>31433</v>
      </c>
      <c r="D35" s="75">
        <v>34361185</v>
      </c>
      <c r="E35" s="75">
        <v>1095</v>
      </c>
      <c r="F35" s="75">
        <v>1095</v>
      </c>
      <c r="G35" s="75">
        <v>1093.1600000000001</v>
      </c>
      <c r="H35" s="75">
        <v>1080</v>
      </c>
      <c r="I35" s="75">
        <v>0.46</v>
      </c>
      <c r="J35" s="75">
        <v>5</v>
      </c>
      <c r="K35">
        <f t="shared" si="0"/>
        <v>4.5871559633028358E-3</v>
      </c>
      <c r="M35" s="97">
        <v>7.2727272727272751E-2</v>
      </c>
      <c r="N35" s="39">
        <v>9</v>
      </c>
    </row>
    <row r="36" spans="1:14" ht="13.5" thickBot="1" x14ac:dyDescent="0.25">
      <c r="A36" s="73" t="s">
        <v>12</v>
      </c>
      <c r="B36" s="74">
        <v>42422</v>
      </c>
      <c r="C36" s="75">
        <v>53534</v>
      </c>
      <c r="D36" s="75">
        <v>59343420</v>
      </c>
      <c r="E36" s="75">
        <v>1110</v>
      </c>
      <c r="F36" s="75">
        <v>1115</v>
      </c>
      <c r="G36" s="75">
        <v>1108.52</v>
      </c>
      <c r="H36" s="75">
        <v>1110</v>
      </c>
      <c r="I36" s="75">
        <v>1.37</v>
      </c>
      <c r="J36" s="75">
        <v>15</v>
      </c>
      <c r="K36">
        <f t="shared" si="0"/>
        <v>1.3698630136986356E-2</v>
      </c>
      <c r="M36" s="40" t="s">
        <v>25</v>
      </c>
      <c r="N36" s="40">
        <v>0</v>
      </c>
    </row>
    <row r="37" spans="1:14" x14ac:dyDescent="0.2">
      <c r="A37" s="73" t="s">
        <v>12</v>
      </c>
      <c r="B37" s="74">
        <v>42423</v>
      </c>
      <c r="C37" s="75">
        <v>18113</v>
      </c>
      <c r="D37" s="75">
        <v>20014865</v>
      </c>
      <c r="E37" s="75">
        <v>1105</v>
      </c>
      <c r="F37" s="75">
        <v>1105</v>
      </c>
      <c r="G37" s="75">
        <v>1105</v>
      </c>
      <c r="H37" s="75">
        <v>1105</v>
      </c>
      <c r="I37" s="75">
        <v>-0.45</v>
      </c>
      <c r="J37" s="75">
        <v>-5</v>
      </c>
      <c r="K37">
        <f t="shared" si="0"/>
        <v>-4.5045045045044585E-3</v>
      </c>
    </row>
    <row r="38" spans="1:14" x14ac:dyDescent="0.2">
      <c r="A38" s="73" t="s">
        <v>12</v>
      </c>
      <c r="B38" s="74">
        <v>42424</v>
      </c>
      <c r="C38" s="75">
        <v>239574</v>
      </c>
      <c r="D38" s="75">
        <v>263483530</v>
      </c>
      <c r="E38" s="75">
        <v>1100</v>
      </c>
      <c r="F38" s="75">
        <v>1100</v>
      </c>
      <c r="G38" s="75">
        <v>1099.8</v>
      </c>
      <c r="H38" s="75">
        <v>1100</v>
      </c>
      <c r="I38" s="75">
        <v>-0.45</v>
      </c>
      <c r="J38" s="75">
        <v>-5</v>
      </c>
      <c r="K38">
        <f t="shared" si="0"/>
        <v>-4.5248868778280382E-3</v>
      </c>
    </row>
    <row r="39" spans="1:14" x14ac:dyDescent="0.2">
      <c r="A39" s="73" t="s">
        <v>12</v>
      </c>
      <c r="B39" s="74">
        <v>42425</v>
      </c>
      <c r="C39" s="75">
        <v>50981</v>
      </c>
      <c r="D39" s="75">
        <v>56447185</v>
      </c>
      <c r="E39" s="75">
        <v>1085</v>
      </c>
      <c r="F39" s="75">
        <v>1110</v>
      </c>
      <c r="G39" s="75">
        <v>1107.22</v>
      </c>
      <c r="H39" s="75">
        <v>1085</v>
      </c>
      <c r="I39" s="75">
        <v>-1.36</v>
      </c>
      <c r="J39" s="75">
        <v>-15</v>
      </c>
      <c r="K39">
        <f t="shared" si="0"/>
        <v>-1.3636363636363669E-2</v>
      </c>
    </row>
    <row r="40" spans="1:14" x14ac:dyDescent="0.2">
      <c r="A40" s="73" t="s">
        <v>12</v>
      </c>
      <c r="B40" s="74">
        <v>42426</v>
      </c>
      <c r="C40" s="75">
        <v>149203</v>
      </c>
      <c r="D40" s="75">
        <v>166176080</v>
      </c>
      <c r="E40" s="75">
        <v>1110</v>
      </c>
      <c r="F40" s="75">
        <v>1115</v>
      </c>
      <c r="G40" s="75">
        <v>1113.76</v>
      </c>
      <c r="H40" s="75">
        <v>1110</v>
      </c>
      <c r="I40" s="75">
        <v>2.2999999999999998</v>
      </c>
      <c r="J40" s="75">
        <v>25</v>
      </c>
      <c r="K40">
        <f t="shared" si="0"/>
        <v>2.3041474654377891E-2</v>
      </c>
      <c r="M40" s="45" t="s">
        <v>32</v>
      </c>
      <c r="N40" s="45" t="s">
        <v>37</v>
      </c>
    </row>
    <row r="41" spans="1:14" x14ac:dyDescent="0.2">
      <c r="A41" s="73" t="s">
        <v>12</v>
      </c>
      <c r="B41" s="74">
        <v>42429</v>
      </c>
      <c r="C41" s="75">
        <v>65738</v>
      </c>
      <c r="D41" s="75">
        <v>73088345</v>
      </c>
      <c r="E41" s="75">
        <v>1115</v>
      </c>
      <c r="F41" s="75">
        <v>1115</v>
      </c>
      <c r="G41" s="75">
        <v>1111.81</v>
      </c>
      <c r="H41" s="75">
        <v>1115</v>
      </c>
      <c r="I41" s="75">
        <v>0.45</v>
      </c>
      <c r="J41" s="75">
        <v>5</v>
      </c>
      <c r="K41">
        <f t="shared" si="0"/>
        <v>4.5045045045044585E-3</v>
      </c>
      <c r="M41" s="4" t="s">
        <v>42</v>
      </c>
      <c r="N41">
        <f>+O20</f>
        <v>2</v>
      </c>
    </row>
    <row r="42" spans="1:14" x14ac:dyDescent="0.2">
      <c r="A42" s="73" t="s">
        <v>12</v>
      </c>
      <c r="B42" s="74">
        <v>42430</v>
      </c>
      <c r="C42" s="75">
        <v>228707</v>
      </c>
      <c r="D42" s="75">
        <v>255893445</v>
      </c>
      <c r="E42" s="75">
        <v>1120</v>
      </c>
      <c r="F42" s="75">
        <v>1125</v>
      </c>
      <c r="G42" s="75">
        <v>1118.8699999999999</v>
      </c>
      <c r="H42" s="75">
        <v>1080</v>
      </c>
      <c r="I42" s="75">
        <v>0.45</v>
      </c>
      <c r="J42" s="75">
        <v>5</v>
      </c>
      <c r="K42">
        <f t="shared" si="0"/>
        <v>4.484304932735439E-3</v>
      </c>
      <c r="M42" s="4" t="s">
        <v>43</v>
      </c>
      <c r="N42">
        <f>+O21</f>
        <v>186</v>
      </c>
    </row>
    <row r="43" spans="1:14" x14ac:dyDescent="0.2">
      <c r="A43" s="73" t="s">
        <v>12</v>
      </c>
      <c r="B43" s="74">
        <v>42431</v>
      </c>
      <c r="C43" s="75">
        <v>59459</v>
      </c>
      <c r="D43" s="75">
        <v>67616495</v>
      </c>
      <c r="E43" s="75">
        <v>1140</v>
      </c>
      <c r="F43" s="75">
        <v>1150</v>
      </c>
      <c r="G43" s="75">
        <v>1137.2</v>
      </c>
      <c r="H43" s="75">
        <v>1120</v>
      </c>
      <c r="I43" s="75">
        <v>1.79</v>
      </c>
      <c r="J43" s="75">
        <v>20</v>
      </c>
      <c r="K43">
        <f t="shared" si="0"/>
        <v>1.7857142857142794E-2</v>
      </c>
      <c r="M43" s="4" t="s">
        <v>44</v>
      </c>
      <c r="N43">
        <f>+O22</f>
        <v>532</v>
      </c>
    </row>
    <row r="44" spans="1:14" x14ac:dyDescent="0.2">
      <c r="A44" s="73" t="s">
        <v>12</v>
      </c>
      <c r="B44" s="74">
        <v>42432</v>
      </c>
      <c r="C44" s="75">
        <v>25192</v>
      </c>
      <c r="D44" s="75">
        <v>29091825</v>
      </c>
      <c r="E44" s="75">
        <v>1155</v>
      </c>
      <c r="F44" s="75">
        <v>1155</v>
      </c>
      <c r="G44" s="75">
        <v>1154.8</v>
      </c>
      <c r="H44" s="75">
        <v>1155</v>
      </c>
      <c r="I44" s="75">
        <v>1.32</v>
      </c>
      <c r="J44" s="75">
        <v>15</v>
      </c>
      <c r="K44">
        <f t="shared" si="0"/>
        <v>1.3157894736842035E-2</v>
      </c>
      <c r="M44" s="4" t="s">
        <v>45</v>
      </c>
      <c r="N44">
        <f>+O23</f>
        <v>9</v>
      </c>
    </row>
    <row r="45" spans="1:14" x14ac:dyDescent="0.2">
      <c r="A45" s="73" t="s">
        <v>12</v>
      </c>
      <c r="B45" s="74">
        <v>42433</v>
      </c>
      <c r="C45" s="75">
        <v>38325</v>
      </c>
      <c r="D45" s="75">
        <v>44310250</v>
      </c>
      <c r="E45" s="75">
        <v>1155</v>
      </c>
      <c r="F45" s="75">
        <v>1155</v>
      </c>
      <c r="G45" s="75">
        <v>1156.17</v>
      </c>
      <c r="H45" s="75">
        <v>1155</v>
      </c>
      <c r="I45" s="75">
        <v>0</v>
      </c>
      <c r="J45" s="75">
        <v>0</v>
      </c>
      <c r="K45">
        <f t="shared" si="0"/>
        <v>0</v>
      </c>
    </row>
    <row r="46" spans="1:14" x14ac:dyDescent="0.2">
      <c r="A46" s="73" t="s">
        <v>12</v>
      </c>
      <c r="B46" s="74">
        <v>42436</v>
      </c>
      <c r="C46" s="75">
        <v>56143</v>
      </c>
      <c r="D46" s="75">
        <v>65508230</v>
      </c>
      <c r="E46" s="75">
        <v>1165</v>
      </c>
      <c r="F46" s="75">
        <v>1170</v>
      </c>
      <c r="G46" s="75">
        <v>1166.81</v>
      </c>
      <c r="H46" s="75">
        <v>1165</v>
      </c>
      <c r="I46" s="75">
        <v>0.87</v>
      </c>
      <c r="J46" s="75">
        <v>10</v>
      </c>
      <c r="K46">
        <f t="shared" si="0"/>
        <v>8.6580086580085869E-3</v>
      </c>
    </row>
    <row r="47" spans="1:14" x14ac:dyDescent="0.2">
      <c r="A47" s="73" t="s">
        <v>12</v>
      </c>
      <c r="B47" s="74">
        <v>42437</v>
      </c>
      <c r="C47" s="75">
        <v>67813</v>
      </c>
      <c r="D47" s="75">
        <v>78448970</v>
      </c>
      <c r="E47" s="75">
        <v>1170</v>
      </c>
      <c r="F47" s="75">
        <v>1170</v>
      </c>
      <c r="G47" s="75">
        <v>1156.8399999999999</v>
      </c>
      <c r="H47" s="75">
        <v>1150</v>
      </c>
      <c r="I47" s="75">
        <v>0.43</v>
      </c>
      <c r="J47" s="75">
        <v>5</v>
      </c>
      <c r="K47">
        <f t="shared" si="0"/>
        <v>4.2918454935623185E-3</v>
      </c>
    </row>
    <row r="48" spans="1:14" x14ac:dyDescent="0.2">
      <c r="A48" s="73" t="s">
        <v>12</v>
      </c>
      <c r="B48" s="74">
        <v>42438</v>
      </c>
      <c r="C48" s="75">
        <v>25470</v>
      </c>
      <c r="D48" s="75">
        <v>29600205</v>
      </c>
      <c r="E48" s="75">
        <v>1170</v>
      </c>
      <c r="F48" s="75">
        <v>1170</v>
      </c>
      <c r="G48" s="75">
        <v>1162.1600000000001</v>
      </c>
      <c r="H48" s="75">
        <v>1170</v>
      </c>
      <c r="I48" s="75">
        <v>0</v>
      </c>
      <c r="J48" s="75">
        <v>0</v>
      </c>
      <c r="K48">
        <f t="shared" si="0"/>
        <v>0</v>
      </c>
    </row>
    <row r="49" spans="1:11" x14ac:dyDescent="0.2">
      <c r="A49" s="73" t="s">
        <v>12</v>
      </c>
      <c r="B49" s="74">
        <v>42439</v>
      </c>
      <c r="C49" s="75">
        <v>37816</v>
      </c>
      <c r="D49" s="75">
        <v>43776395</v>
      </c>
      <c r="E49" s="75">
        <v>1170</v>
      </c>
      <c r="F49" s="75">
        <v>1170</v>
      </c>
      <c r="G49" s="75">
        <v>1157.6199999999999</v>
      </c>
      <c r="H49" s="75">
        <v>1150</v>
      </c>
      <c r="I49" s="75">
        <v>0</v>
      </c>
      <c r="J49" s="75">
        <v>0</v>
      </c>
      <c r="K49">
        <f t="shared" si="0"/>
        <v>0</v>
      </c>
    </row>
    <row r="50" spans="1:11" x14ac:dyDescent="0.2">
      <c r="A50" s="73" t="s">
        <v>12</v>
      </c>
      <c r="B50" s="74">
        <v>42440</v>
      </c>
      <c r="C50" s="75">
        <v>29234</v>
      </c>
      <c r="D50" s="75">
        <v>33607950</v>
      </c>
      <c r="E50" s="75">
        <v>1155</v>
      </c>
      <c r="F50" s="75">
        <v>1155</v>
      </c>
      <c r="G50" s="75">
        <v>1149.6199999999999</v>
      </c>
      <c r="H50" s="75">
        <v>1155</v>
      </c>
      <c r="I50" s="75">
        <v>-1.28</v>
      </c>
      <c r="J50" s="75">
        <v>-15</v>
      </c>
      <c r="K50">
        <f t="shared" si="0"/>
        <v>-1.2820512820512775E-2</v>
      </c>
    </row>
    <row r="51" spans="1:11" x14ac:dyDescent="0.2">
      <c r="A51" s="73" t="s">
        <v>12</v>
      </c>
      <c r="B51" s="74">
        <v>42443</v>
      </c>
      <c r="C51" s="75">
        <v>10891</v>
      </c>
      <c r="D51" s="75">
        <v>12592605</v>
      </c>
      <c r="E51" s="75">
        <v>1155</v>
      </c>
      <c r="F51" s="75">
        <v>1155</v>
      </c>
      <c r="G51" s="75">
        <v>1156.24</v>
      </c>
      <c r="H51" s="75">
        <v>1155</v>
      </c>
      <c r="I51" s="75">
        <v>0</v>
      </c>
      <c r="J51" s="75">
        <v>0</v>
      </c>
      <c r="K51">
        <f t="shared" si="0"/>
        <v>0</v>
      </c>
    </row>
    <row r="52" spans="1:11" x14ac:dyDescent="0.2">
      <c r="A52" s="73" t="s">
        <v>12</v>
      </c>
      <c r="B52" s="74">
        <v>42444</v>
      </c>
      <c r="C52" s="75">
        <v>27287</v>
      </c>
      <c r="D52" s="75">
        <v>31333385</v>
      </c>
      <c r="E52" s="75">
        <v>1145</v>
      </c>
      <c r="F52" s="75">
        <v>1145</v>
      </c>
      <c r="G52" s="75">
        <v>1148.29</v>
      </c>
      <c r="H52" s="75">
        <v>1140</v>
      </c>
      <c r="I52" s="75">
        <v>-0.87</v>
      </c>
      <c r="J52" s="75">
        <v>-10</v>
      </c>
      <c r="K52">
        <f t="shared" si="0"/>
        <v>-8.6580086580086979E-3</v>
      </c>
    </row>
    <row r="53" spans="1:11" x14ac:dyDescent="0.2">
      <c r="A53" s="73" t="s">
        <v>12</v>
      </c>
      <c r="B53" s="74">
        <v>42445</v>
      </c>
      <c r="C53" s="75">
        <v>28237</v>
      </c>
      <c r="D53" s="75">
        <v>31907810</v>
      </c>
      <c r="E53" s="75">
        <v>1130</v>
      </c>
      <c r="F53" s="75">
        <v>1130</v>
      </c>
      <c r="G53" s="75">
        <v>1130</v>
      </c>
      <c r="H53" s="75">
        <v>1130</v>
      </c>
      <c r="I53" s="75">
        <v>-1.31</v>
      </c>
      <c r="J53" s="75">
        <v>-15</v>
      </c>
      <c r="K53">
        <f t="shared" si="0"/>
        <v>-1.3100436681222738E-2</v>
      </c>
    </row>
    <row r="54" spans="1:11" x14ac:dyDescent="0.2">
      <c r="A54" s="73" t="s">
        <v>12</v>
      </c>
      <c r="B54" s="74">
        <v>42446</v>
      </c>
      <c r="C54" s="75">
        <v>31417</v>
      </c>
      <c r="D54" s="75">
        <v>36011475</v>
      </c>
      <c r="E54" s="75">
        <v>1145</v>
      </c>
      <c r="F54" s="75">
        <v>1150</v>
      </c>
      <c r="G54" s="75">
        <v>1146.24</v>
      </c>
      <c r="H54" s="75">
        <v>1145</v>
      </c>
      <c r="I54" s="75">
        <v>1.33</v>
      </c>
      <c r="J54" s="75">
        <v>15</v>
      </c>
      <c r="K54">
        <f t="shared" si="0"/>
        <v>1.327433628318575E-2</v>
      </c>
    </row>
    <row r="55" spans="1:11" x14ac:dyDescent="0.2">
      <c r="A55" s="73" t="s">
        <v>12</v>
      </c>
      <c r="B55" s="74">
        <v>42447</v>
      </c>
      <c r="C55" s="75">
        <v>40169</v>
      </c>
      <c r="D55" s="75">
        <v>46001145</v>
      </c>
      <c r="E55" s="75">
        <v>1145</v>
      </c>
      <c r="F55" s="75">
        <v>1145</v>
      </c>
      <c r="G55" s="75">
        <v>1145.19</v>
      </c>
      <c r="H55" s="75">
        <v>1145</v>
      </c>
      <c r="I55" s="75">
        <v>0</v>
      </c>
      <c r="J55" s="75">
        <v>0</v>
      </c>
      <c r="K55">
        <f t="shared" si="0"/>
        <v>0</v>
      </c>
    </row>
    <row r="56" spans="1:11" x14ac:dyDescent="0.2">
      <c r="A56" s="73" t="s">
        <v>12</v>
      </c>
      <c r="B56" s="74">
        <v>42451</v>
      </c>
      <c r="C56" s="75">
        <v>66617</v>
      </c>
      <c r="D56" s="75">
        <v>75625515</v>
      </c>
      <c r="E56" s="75">
        <v>1135</v>
      </c>
      <c r="F56" s="75">
        <v>1135</v>
      </c>
      <c r="G56" s="75">
        <v>1135.23</v>
      </c>
      <c r="H56" s="75">
        <v>1135</v>
      </c>
      <c r="I56" s="75">
        <v>-0.87</v>
      </c>
      <c r="J56" s="75">
        <v>-10</v>
      </c>
      <c r="K56">
        <f t="shared" si="0"/>
        <v>-8.733624454148492E-3</v>
      </c>
    </row>
    <row r="57" spans="1:11" x14ac:dyDescent="0.2">
      <c r="A57" s="73" t="s">
        <v>12</v>
      </c>
      <c r="B57" s="74">
        <v>42452</v>
      </c>
      <c r="C57" s="75">
        <v>23293</v>
      </c>
      <c r="D57" s="75">
        <v>26687555</v>
      </c>
      <c r="E57" s="75">
        <v>1135</v>
      </c>
      <c r="F57" s="75">
        <v>1145</v>
      </c>
      <c r="G57" s="75">
        <v>1145.73</v>
      </c>
      <c r="H57" s="75">
        <v>1135</v>
      </c>
      <c r="I57" s="75">
        <v>0</v>
      </c>
      <c r="J57" s="75">
        <v>0</v>
      </c>
      <c r="K57">
        <f t="shared" si="0"/>
        <v>0</v>
      </c>
    </row>
    <row r="58" spans="1:11" x14ac:dyDescent="0.2">
      <c r="A58" s="73" t="s">
        <v>12</v>
      </c>
      <c r="B58" s="74">
        <v>42457</v>
      </c>
      <c r="C58" s="75">
        <v>1355919</v>
      </c>
      <c r="D58" s="75">
        <v>1525408875</v>
      </c>
      <c r="E58" s="75">
        <v>1125</v>
      </c>
      <c r="F58" s="75">
        <v>1125</v>
      </c>
      <c r="G58" s="75">
        <v>1125</v>
      </c>
      <c r="H58" s="75">
        <v>1125</v>
      </c>
      <c r="I58" s="75">
        <v>-0.88</v>
      </c>
      <c r="J58" s="75">
        <v>-10</v>
      </c>
      <c r="K58">
        <f t="shared" si="0"/>
        <v>-8.8105726872246271E-3</v>
      </c>
    </row>
    <row r="59" spans="1:11" x14ac:dyDescent="0.2">
      <c r="A59" s="73" t="s">
        <v>12</v>
      </c>
      <c r="B59" s="74">
        <v>42458</v>
      </c>
      <c r="C59" s="75">
        <v>21346</v>
      </c>
      <c r="D59" s="75">
        <v>23933865</v>
      </c>
      <c r="E59" s="75">
        <v>1120</v>
      </c>
      <c r="F59" s="75">
        <v>1120</v>
      </c>
      <c r="G59" s="75">
        <v>1121.23</v>
      </c>
      <c r="H59" s="75">
        <v>1120</v>
      </c>
      <c r="I59" s="75">
        <v>-0.44</v>
      </c>
      <c r="J59" s="75">
        <v>-5</v>
      </c>
      <c r="K59">
        <f t="shared" si="0"/>
        <v>-4.4444444444444731E-3</v>
      </c>
    </row>
    <row r="60" spans="1:11" x14ac:dyDescent="0.2">
      <c r="A60" s="73" t="s">
        <v>12</v>
      </c>
      <c r="B60" s="74">
        <v>42459</v>
      </c>
      <c r="C60" s="75">
        <v>10638</v>
      </c>
      <c r="D60" s="75">
        <v>12127750</v>
      </c>
      <c r="E60" s="75">
        <v>1150</v>
      </c>
      <c r="F60" s="75">
        <v>1150</v>
      </c>
      <c r="G60" s="75">
        <v>1140.04</v>
      </c>
      <c r="H60" s="75">
        <v>1150</v>
      </c>
      <c r="I60" s="75">
        <v>2.68</v>
      </c>
      <c r="J60" s="75">
        <v>30</v>
      </c>
      <c r="K60">
        <f t="shared" si="0"/>
        <v>2.6785714285714191E-2</v>
      </c>
    </row>
    <row r="61" spans="1:11" x14ac:dyDescent="0.2">
      <c r="A61" s="73" t="s">
        <v>12</v>
      </c>
      <c r="B61" s="74">
        <v>42460</v>
      </c>
      <c r="C61" s="75">
        <v>12578</v>
      </c>
      <c r="D61" s="75">
        <v>14464700</v>
      </c>
      <c r="E61" s="75">
        <v>1150</v>
      </c>
      <c r="F61" s="75">
        <v>1150</v>
      </c>
      <c r="G61" s="75">
        <v>1150</v>
      </c>
      <c r="H61" s="75">
        <v>1150</v>
      </c>
      <c r="I61" s="75">
        <v>0</v>
      </c>
      <c r="J61" s="75">
        <v>0</v>
      </c>
      <c r="K61">
        <f t="shared" si="0"/>
        <v>0</v>
      </c>
    </row>
    <row r="62" spans="1:11" x14ac:dyDescent="0.2">
      <c r="A62" s="73" t="s">
        <v>12</v>
      </c>
      <c r="B62" s="74">
        <v>42461</v>
      </c>
      <c r="C62" s="75">
        <v>13460</v>
      </c>
      <c r="D62" s="75">
        <v>15491220</v>
      </c>
      <c r="E62" s="75">
        <v>1145</v>
      </c>
      <c r="F62" s="75">
        <v>1145</v>
      </c>
      <c r="G62" s="75">
        <v>1150.9100000000001</v>
      </c>
      <c r="H62" s="75">
        <v>1145</v>
      </c>
      <c r="I62" s="75">
        <v>-0.43</v>
      </c>
      <c r="J62" s="75">
        <v>-5</v>
      </c>
      <c r="K62">
        <f t="shared" si="0"/>
        <v>-4.3478260869564966E-3</v>
      </c>
    </row>
    <row r="63" spans="1:11" x14ac:dyDescent="0.2">
      <c r="A63" s="73" t="s">
        <v>12</v>
      </c>
      <c r="B63" s="74">
        <v>42464</v>
      </c>
      <c r="C63" s="75">
        <v>46075</v>
      </c>
      <c r="D63" s="75">
        <v>52937480</v>
      </c>
      <c r="E63" s="75">
        <v>1150</v>
      </c>
      <c r="F63" s="75">
        <v>1150</v>
      </c>
      <c r="G63" s="75">
        <v>1148.94</v>
      </c>
      <c r="H63" s="75">
        <v>1150</v>
      </c>
      <c r="I63" s="75">
        <v>0.44</v>
      </c>
      <c r="J63" s="75">
        <v>5</v>
      </c>
      <c r="K63">
        <f t="shared" si="0"/>
        <v>4.366812227074135E-3</v>
      </c>
    </row>
    <row r="64" spans="1:11" x14ac:dyDescent="0.2">
      <c r="A64" s="73" t="s">
        <v>12</v>
      </c>
      <c r="B64" s="74">
        <v>42465</v>
      </c>
      <c r="C64" s="75">
        <v>29303</v>
      </c>
      <c r="D64" s="75">
        <v>33229635</v>
      </c>
      <c r="E64" s="75">
        <v>1140</v>
      </c>
      <c r="F64" s="75">
        <v>1140</v>
      </c>
      <c r="G64" s="75">
        <v>1134</v>
      </c>
      <c r="H64" s="75">
        <v>1125</v>
      </c>
      <c r="I64" s="75">
        <v>-0.87</v>
      </c>
      <c r="J64" s="75">
        <v>-10</v>
      </c>
      <c r="K64">
        <f t="shared" si="0"/>
        <v>-8.6956521739129933E-3</v>
      </c>
    </row>
    <row r="65" spans="1:11" x14ac:dyDescent="0.2">
      <c r="A65" s="73" t="s">
        <v>12</v>
      </c>
      <c r="B65" s="74">
        <v>42466</v>
      </c>
      <c r="C65" s="75">
        <v>16528</v>
      </c>
      <c r="D65" s="75">
        <v>18932060</v>
      </c>
      <c r="E65" s="75">
        <v>1145</v>
      </c>
      <c r="F65" s="75">
        <v>1145</v>
      </c>
      <c r="G65" s="75">
        <v>1145.45</v>
      </c>
      <c r="H65" s="75">
        <v>1145</v>
      </c>
      <c r="I65" s="75">
        <v>0.44</v>
      </c>
      <c r="J65" s="75">
        <v>5</v>
      </c>
      <c r="K65">
        <f t="shared" si="0"/>
        <v>4.3859649122806044E-3</v>
      </c>
    </row>
    <row r="66" spans="1:11" x14ac:dyDescent="0.2">
      <c r="A66" s="73" t="s">
        <v>12</v>
      </c>
      <c r="B66" s="74">
        <v>42467</v>
      </c>
      <c r="C66" s="75">
        <v>36420</v>
      </c>
      <c r="D66" s="75">
        <v>41525605</v>
      </c>
      <c r="E66" s="75">
        <v>1155</v>
      </c>
      <c r="F66" s="75">
        <v>1155</v>
      </c>
      <c r="G66" s="75">
        <v>1140.19</v>
      </c>
      <c r="H66" s="75">
        <v>1130</v>
      </c>
      <c r="I66" s="75">
        <v>0.87</v>
      </c>
      <c r="J66" s="75">
        <v>10</v>
      </c>
      <c r="K66">
        <f t="shared" si="0"/>
        <v>8.733624454148492E-3</v>
      </c>
    </row>
    <row r="67" spans="1:11" x14ac:dyDescent="0.2">
      <c r="A67" s="73" t="s">
        <v>12</v>
      </c>
      <c r="B67" s="74">
        <v>42468</v>
      </c>
      <c r="C67" s="75">
        <v>42560</v>
      </c>
      <c r="D67" s="75">
        <v>48837080</v>
      </c>
      <c r="E67" s="75">
        <v>1150</v>
      </c>
      <c r="F67" s="75">
        <v>1150</v>
      </c>
      <c r="G67" s="75">
        <v>1147.49</v>
      </c>
      <c r="H67" s="75">
        <v>1145</v>
      </c>
      <c r="I67" s="75">
        <v>-0.43</v>
      </c>
      <c r="J67" s="75">
        <v>-5</v>
      </c>
      <c r="K67">
        <f t="shared" si="0"/>
        <v>-4.3290043290042934E-3</v>
      </c>
    </row>
    <row r="68" spans="1:11" x14ac:dyDescent="0.2">
      <c r="A68" s="73" t="s">
        <v>12</v>
      </c>
      <c r="B68" s="74">
        <v>42471</v>
      </c>
      <c r="C68" s="75">
        <v>80345</v>
      </c>
      <c r="D68" s="75">
        <v>93167145</v>
      </c>
      <c r="E68" s="75">
        <v>1160</v>
      </c>
      <c r="F68" s="75">
        <v>1165</v>
      </c>
      <c r="G68" s="75">
        <v>1159.5899999999999</v>
      </c>
      <c r="H68" s="75">
        <v>1145</v>
      </c>
      <c r="I68" s="75">
        <v>0.87</v>
      </c>
      <c r="J68" s="75">
        <v>10</v>
      </c>
      <c r="K68">
        <f t="shared" ref="K68:K131" si="1">+E68/E67-1</f>
        <v>8.6956521739129933E-3</v>
      </c>
    </row>
    <row r="69" spans="1:11" x14ac:dyDescent="0.2">
      <c r="A69" s="73" t="s">
        <v>12</v>
      </c>
      <c r="B69" s="74">
        <v>42472</v>
      </c>
      <c r="C69" s="75">
        <v>232000</v>
      </c>
      <c r="D69" s="75">
        <v>271245945</v>
      </c>
      <c r="E69" s="75">
        <v>1170</v>
      </c>
      <c r="F69" s="75">
        <v>1170</v>
      </c>
      <c r="G69" s="75">
        <v>1169.1600000000001</v>
      </c>
      <c r="H69" s="75">
        <v>1160</v>
      </c>
      <c r="I69" s="75">
        <v>0.86</v>
      </c>
      <c r="J69" s="75">
        <v>10</v>
      </c>
      <c r="K69">
        <f t="shared" si="1"/>
        <v>8.6206896551723755E-3</v>
      </c>
    </row>
    <row r="70" spans="1:11" x14ac:dyDescent="0.2">
      <c r="A70" s="73" t="s">
        <v>12</v>
      </c>
      <c r="B70" s="74">
        <v>42473</v>
      </c>
      <c r="C70" s="75">
        <v>669983</v>
      </c>
      <c r="D70" s="75">
        <v>793552105</v>
      </c>
      <c r="E70" s="75">
        <v>1190</v>
      </c>
      <c r="F70" s="75">
        <v>1195</v>
      </c>
      <c r="G70" s="75">
        <v>1184.44</v>
      </c>
      <c r="H70" s="75">
        <v>1180</v>
      </c>
      <c r="I70" s="75">
        <v>1.71</v>
      </c>
      <c r="J70" s="75">
        <v>20</v>
      </c>
      <c r="K70">
        <f t="shared" si="1"/>
        <v>1.7094017094017033E-2</v>
      </c>
    </row>
    <row r="71" spans="1:11" x14ac:dyDescent="0.2">
      <c r="A71" s="73" t="s">
        <v>12</v>
      </c>
      <c r="B71" s="74">
        <v>42474</v>
      </c>
      <c r="C71" s="75">
        <v>95654</v>
      </c>
      <c r="D71" s="75">
        <v>112784850</v>
      </c>
      <c r="E71" s="75">
        <v>1185</v>
      </c>
      <c r="F71" s="75">
        <v>1185</v>
      </c>
      <c r="G71" s="75">
        <v>1179.0899999999999</v>
      </c>
      <c r="H71" s="75">
        <v>1175</v>
      </c>
      <c r="I71" s="75">
        <v>-0.42</v>
      </c>
      <c r="J71" s="75">
        <v>-5</v>
      </c>
      <c r="K71">
        <f t="shared" si="1"/>
        <v>-4.2016806722688926E-3</v>
      </c>
    </row>
    <row r="72" spans="1:11" x14ac:dyDescent="0.2">
      <c r="A72" s="73" t="s">
        <v>12</v>
      </c>
      <c r="B72" s="74">
        <v>42475</v>
      </c>
      <c r="C72" s="75">
        <v>19399</v>
      </c>
      <c r="D72" s="75">
        <v>22690740</v>
      </c>
      <c r="E72" s="75">
        <v>1180</v>
      </c>
      <c r="F72" s="75">
        <v>1180</v>
      </c>
      <c r="G72" s="75">
        <v>1169.69</v>
      </c>
      <c r="H72" s="75">
        <v>1165</v>
      </c>
      <c r="I72" s="75">
        <v>-0.42</v>
      </c>
      <c r="J72" s="75">
        <v>-5</v>
      </c>
      <c r="K72">
        <f t="shared" si="1"/>
        <v>-4.2194092827003704E-3</v>
      </c>
    </row>
    <row r="73" spans="1:11" x14ac:dyDescent="0.2">
      <c r="A73" s="73" t="s">
        <v>12</v>
      </c>
      <c r="B73" s="74">
        <v>42478</v>
      </c>
      <c r="C73" s="75">
        <v>116898</v>
      </c>
      <c r="D73" s="75">
        <v>137009765</v>
      </c>
      <c r="E73" s="75">
        <v>1175</v>
      </c>
      <c r="F73" s="75">
        <v>1175</v>
      </c>
      <c r="G73" s="75">
        <v>1172.05</v>
      </c>
      <c r="H73" s="75">
        <v>1165</v>
      </c>
      <c r="I73" s="75">
        <v>-0.42</v>
      </c>
      <c r="J73" s="75">
        <v>-5</v>
      </c>
      <c r="K73">
        <f t="shared" si="1"/>
        <v>-4.237288135593209E-3</v>
      </c>
    </row>
    <row r="74" spans="1:11" x14ac:dyDescent="0.2">
      <c r="A74" s="73" t="s">
        <v>12</v>
      </c>
      <c r="B74" s="74">
        <v>42479</v>
      </c>
      <c r="C74" s="75">
        <v>32430</v>
      </c>
      <c r="D74" s="75">
        <v>38158135</v>
      </c>
      <c r="E74" s="75">
        <v>1185</v>
      </c>
      <c r="F74" s="75">
        <v>1185</v>
      </c>
      <c r="G74" s="75">
        <v>1176.6300000000001</v>
      </c>
      <c r="H74" s="75">
        <v>1175</v>
      </c>
      <c r="I74" s="75">
        <v>0.85</v>
      </c>
      <c r="J74" s="75">
        <v>10</v>
      </c>
      <c r="K74">
        <f t="shared" si="1"/>
        <v>8.5106382978723527E-3</v>
      </c>
    </row>
    <row r="75" spans="1:11" x14ac:dyDescent="0.2">
      <c r="A75" s="73" t="s">
        <v>12</v>
      </c>
      <c r="B75" s="74">
        <v>42480</v>
      </c>
      <c r="C75" s="75">
        <v>723934</v>
      </c>
      <c r="D75" s="75">
        <v>860768655</v>
      </c>
      <c r="E75" s="75">
        <v>1190</v>
      </c>
      <c r="F75" s="75">
        <v>1195</v>
      </c>
      <c r="G75" s="75">
        <v>1189.02</v>
      </c>
      <c r="H75" s="75">
        <v>1185</v>
      </c>
      <c r="I75" s="75">
        <v>0.42</v>
      </c>
      <c r="J75" s="75">
        <v>5</v>
      </c>
      <c r="K75">
        <f t="shared" si="1"/>
        <v>4.2194092827003704E-3</v>
      </c>
    </row>
    <row r="76" spans="1:11" x14ac:dyDescent="0.2">
      <c r="A76" s="73" t="s">
        <v>12</v>
      </c>
      <c r="B76" s="74">
        <v>42481</v>
      </c>
      <c r="C76" s="75">
        <v>343536</v>
      </c>
      <c r="D76" s="75">
        <v>410391840</v>
      </c>
      <c r="E76" s="75">
        <v>1195</v>
      </c>
      <c r="F76" s="75">
        <v>1195</v>
      </c>
      <c r="G76" s="75">
        <v>1194.6099999999999</v>
      </c>
      <c r="H76" s="75">
        <v>1190</v>
      </c>
      <c r="I76" s="75">
        <v>0.42</v>
      </c>
      <c r="J76" s="75">
        <v>5</v>
      </c>
      <c r="K76">
        <f t="shared" si="1"/>
        <v>4.2016806722688926E-3</v>
      </c>
    </row>
    <row r="77" spans="1:11" x14ac:dyDescent="0.2">
      <c r="A77" s="73" t="s">
        <v>12</v>
      </c>
      <c r="B77" s="74">
        <v>42482</v>
      </c>
      <c r="C77" s="75">
        <v>232968</v>
      </c>
      <c r="D77" s="75">
        <v>276818135</v>
      </c>
      <c r="E77" s="75">
        <v>1185</v>
      </c>
      <c r="F77" s="75">
        <v>1195</v>
      </c>
      <c r="G77" s="75">
        <v>1188.22</v>
      </c>
      <c r="H77" s="75">
        <v>1180</v>
      </c>
      <c r="I77" s="75">
        <v>-0.84</v>
      </c>
      <c r="J77" s="75">
        <v>-10</v>
      </c>
      <c r="K77">
        <f t="shared" si="1"/>
        <v>-8.3682008368201055E-3</v>
      </c>
    </row>
    <row r="78" spans="1:11" x14ac:dyDescent="0.2">
      <c r="A78" s="73" t="s">
        <v>12</v>
      </c>
      <c r="B78" s="74">
        <v>42485</v>
      </c>
      <c r="C78" s="75">
        <v>1466049</v>
      </c>
      <c r="D78" s="75">
        <v>1745118060</v>
      </c>
      <c r="E78" s="75">
        <v>1205</v>
      </c>
      <c r="F78" s="75">
        <v>1205</v>
      </c>
      <c r="G78" s="75">
        <v>1190.3499999999999</v>
      </c>
      <c r="H78" s="75">
        <v>1180</v>
      </c>
      <c r="I78" s="75">
        <v>1.69</v>
      </c>
      <c r="J78" s="75">
        <v>20</v>
      </c>
      <c r="K78">
        <f t="shared" si="1"/>
        <v>1.6877637130801704E-2</v>
      </c>
    </row>
    <row r="79" spans="1:11" x14ac:dyDescent="0.2">
      <c r="A79" s="73" t="s">
        <v>12</v>
      </c>
      <c r="B79" s="74">
        <v>42486</v>
      </c>
      <c r="C79" s="75">
        <v>2419010</v>
      </c>
      <c r="D79" s="75">
        <v>2889836520</v>
      </c>
      <c r="E79" s="75">
        <v>1200</v>
      </c>
      <c r="F79" s="75">
        <v>1210</v>
      </c>
      <c r="G79" s="75">
        <v>1194.6400000000001</v>
      </c>
      <c r="H79" s="75">
        <v>1190</v>
      </c>
      <c r="I79" s="75">
        <v>-0.41</v>
      </c>
      <c r="J79" s="75">
        <v>-5</v>
      </c>
      <c r="K79">
        <f t="shared" si="1"/>
        <v>-4.1493775933609811E-3</v>
      </c>
    </row>
    <row r="80" spans="1:11" x14ac:dyDescent="0.2">
      <c r="A80" s="73" t="s">
        <v>12</v>
      </c>
      <c r="B80" s="74">
        <v>42487</v>
      </c>
      <c r="C80" s="75">
        <v>2680578</v>
      </c>
      <c r="D80" s="75">
        <v>3225110110</v>
      </c>
      <c r="E80" s="75">
        <v>1205</v>
      </c>
      <c r="F80" s="75">
        <v>1215</v>
      </c>
      <c r="G80" s="75">
        <v>1203.1400000000001</v>
      </c>
      <c r="H80" s="75">
        <v>1200</v>
      </c>
      <c r="I80" s="75">
        <v>0.42</v>
      </c>
      <c r="J80" s="75">
        <v>5</v>
      </c>
      <c r="K80">
        <f t="shared" si="1"/>
        <v>4.1666666666666519E-3</v>
      </c>
    </row>
    <row r="81" spans="1:11" x14ac:dyDescent="0.2">
      <c r="A81" s="73" t="s">
        <v>12</v>
      </c>
      <c r="B81" s="74">
        <v>42488</v>
      </c>
      <c r="C81" s="75">
        <v>2721597</v>
      </c>
      <c r="D81" s="75">
        <v>3266633435</v>
      </c>
      <c r="E81" s="75">
        <v>1195</v>
      </c>
      <c r="F81" s="75">
        <v>1210</v>
      </c>
      <c r="G81" s="75">
        <v>1200.26</v>
      </c>
      <c r="H81" s="75">
        <v>1190</v>
      </c>
      <c r="I81" s="75">
        <v>-0.83</v>
      </c>
      <c r="J81" s="75">
        <v>-10</v>
      </c>
      <c r="K81">
        <f t="shared" si="1"/>
        <v>-8.2987551867219622E-3</v>
      </c>
    </row>
    <row r="82" spans="1:11" x14ac:dyDescent="0.2">
      <c r="A82" s="73" t="s">
        <v>12</v>
      </c>
      <c r="B82" s="74">
        <v>42489</v>
      </c>
      <c r="C82" s="75">
        <v>18991641</v>
      </c>
      <c r="D82" s="75">
        <v>22935288465</v>
      </c>
      <c r="E82" s="75">
        <v>1210</v>
      </c>
      <c r="F82" s="75">
        <v>1210</v>
      </c>
      <c r="G82" s="75">
        <v>1207.6500000000001</v>
      </c>
      <c r="H82" s="75">
        <v>1190</v>
      </c>
      <c r="I82" s="75">
        <v>1.26</v>
      </c>
      <c r="J82" s="75">
        <v>15</v>
      </c>
      <c r="K82">
        <f t="shared" si="1"/>
        <v>1.2552301255230214E-2</v>
      </c>
    </row>
    <row r="83" spans="1:11" x14ac:dyDescent="0.2">
      <c r="A83" s="73" t="s">
        <v>12</v>
      </c>
      <c r="B83" s="74">
        <v>42492</v>
      </c>
      <c r="C83" s="75">
        <v>522898</v>
      </c>
      <c r="D83" s="75">
        <v>619013925</v>
      </c>
      <c r="E83" s="75">
        <v>1190</v>
      </c>
      <c r="F83" s="75">
        <v>1190</v>
      </c>
      <c r="G83" s="75">
        <v>1183.81</v>
      </c>
      <c r="H83" s="75">
        <v>1180</v>
      </c>
      <c r="I83" s="75">
        <v>-1.65</v>
      </c>
      <c r="J83" s="75">
        <v>-20</v>
      </c>
      <c r="K83">
        <f t="shared" si="1"/>
        <v>-1.6528925619834656E-2</v>
      </c>
    </row>
    <row r="84" spans="1:11" x14ac:dyDescent="0.2">
      <c r="A84" s="73" t="s">
        <v>12</v>
      </c>
      <c r="B84" s="74">
        <v>42493</v>
      </c>
      <c r="C84" s="75">
        <v>81628</v>
      </c>
      <c r="D84" s="75">
        <v>95003080</v>
      </c>
      <c r="E84" s="75">
        <v>1160</v>
      </c>
      <c r="F84" s="75">
        <v>1180</v>
      </c>
      <c r="G84" s="75">
        <v>1163.8499999999999</v>
      </c>
      <c r="H84" s="75">
        <v>1160</v>
      </c>
      <c r="I84" s="75">
        <v>-2.52</v>
      </c>
      <c r="J84" s="75">
        <v>-30</v>
      </c>
      <c r="K84">
        <f t="shared" si="1"/>
        <v>-2.5210084033613467E-2</v>
      </c>
    </row>
    <row r="85" spans="1:11" x14ac:dyDescent="0.2">
      <c r="A85" s="73" t="s">
        <v>12</v>
      </c>
      <c r="B85" s="74">
        <v>42494</v>
      </c>
      <c r="C85" s="75">
        <v>0</v>
      </c>
      <c r="D85" s="75">
        <v>0</v>
      </c>
      <c r="E85" s="75">
        <v>1160</v>
      </c>
      <c r="F85" s="75">
        <v>0</v>
      </c>
      <c r="G85" s="75">
        <v>0</v>
      </c>
      <c r="H85" s="75">
        <v>0</v>
      </c>
      <c r="I85" s="75">
        <v>0</v>
      </c>
      <c r="J85" s="75">
        <v>0</v>
      </c>
      <c r="K85">
        <f t="shared" si="1"/>
        <v>0</v>
      </c>
    </row>
    <row r="86" spans="1:11" x14ac:dyDescent="0.2">
      <c r="A86" s="73" t="s">
        <v>12</v>
      </c>
      <c r="B86" s="74">
        <v>42495</v>
      </c>
      <c r="C86" s="75">
        <v>462447</v>
      </c>
      <c r="D86" s="75">
        <v>537688190</v>
      </c>
      <c r="E86" s="75">
        <v>1165</v>
      </c>
      <c r="F86" s="75">
        <v>1165</v>
      </c>
      <c r="G86" s="75">
        <v>1162.7</v>
      </c>
      <c r="H86" s="75">
        <v>1160</v>
      </c>
      <c r="I86" s="75">
        <v>0.43</v>
      </c>
      <c r="J86" s="75">
        <v>5</v>
      </c>
      <c r="K86">
        <f t="shared" si="1"/>
        <v>4.3103448275862988E-3</v>
      </c>
    </row>
    <row r="87" spans="1:11" x14ac:dyDescent="0.2">
      <c r="A87" s="73" t="s">
        <v>12</v>
      </c>
      <c r="B87" s="74">
        <v>42496</v>
      </c>
      <c r="C87" s="75">
        <v>74579</v>
      </c>
      <c r="D87" s="75">
        <v>86570080</v>
      </c>
      <c r="E87" s="75">
        <v>1160</v>
      </c>
      <c r="F87" s="75">
        <v>1170</v>
      </c>
      <c r="G87" s="75">
        <v>1160.78</v>
      </c>
      <c r="H87" s="75">
        <v>1160</v>
      </c>
      <c r="I87" s="75">
        <v>-0.43</v>
      </c>
      <c r="J87" s="75">
        <v>-5</v>
      </c>
      <c r="K87">
        <f t="shared" si="1"/>
        <v>-4.2918454935622075E-3</v>
      </c>
    </row>
    <row r="88" spans="1:11" x14ac:dyDescent="0.2">
      <c r="A88" s="73" t="s">
        <v>12</v>
      </c>
      <c r="B88" s="74">
        <v>42500</v>
      </c>
      <c r="C88" s="75">
        <v>91158</v>
      </c>
      <c r="D88" s="75">
        <v>106228325</v>
      </c>
      <c r="E88" s="75">
        <v>1175</v>
      </c>
      <c r="F88" s="75">
        <v>1175</v>
      </c>
      <c r="G88" s="75">
        <v>1165.32</v>
      </c>
      <c r="H88" s="75">
        <v>1160</v>
      </c>
      <c r="I88" s="75">
        <v>1.29</v>
      </c>
      <c r="J88" s="75">
        <v>15</v>
      </c>
      <c r="K88">
        <f t="shared" si="1"/>
        <v>1.2931034482758674E-2</v>
      </c>
    </row>
    <row r="89" spans="1:11" x14ac:dyDescent="0.2">
      <c r="A89" s="73" t="s">
        <v>12</v>
      </c>
      <c r="B89" s="74">
        <v>42501</v>
      </c>
      <c r="C89" s="75">
        <v>310214</v>
      </c>
      <c r="D89" s="75">
        <v>369838370</v>
      </c>
      <c r="E89" s="75">
        <v>1200</v>
      </c>
      <c r="F89" s="75">
        <v>1200</v>
      </c>
      <c r="G89" s="75">
        <v>1192.2</v>
      </c>
      <c r="H89" s="75">
        <v>1180</v>
      </c>
      <c r="I89" s="75">
        <v>2.13</v>
      </c>
      <c r="J89" s="75">
        <v>25</v>
      </c>
      <c r="K89">
        <f t="shared" si="1"/>
        <v>2.1276595744680771E-2</v>
      </c>
    </row>
    <row r="90" spans="1:11" x14ac:dyDescent="0.2">
      <c r="A90" s="73" t="s">
        <v>12</v>
      </c>
      <c r="B90" s="74">
        <v>42502</v>
      </c>
      <c r="C90" s="75">
        <v>683649</v>
      </c>
      <c r="D90" s="75">
        <v>823949830</v>
      </c>
      <c r="E90" s="75">
        <v>1205</v>
      </c>
      <c r="F90" s="75">
        <v>1210</v>
      </c>
      <c r="G90" s="75">
        <v>1205.22</v>
      </c>
      <c r="H90" s="75">
        <v>1170</v>
      </c>
      <c r="I90" s="75">
        <v>0.42</v>
      </c>
      <c r="J90" s="75">
        <v>5</v>
      </c>
      <c r="K90">
        <f t="shared" si="1"/>
        <v>4.1666666666666519E-3</v>
      </c>
    </row>
    <row r="91" spans="1:11" x14ac:dyDescent="0.2">
      <c r="A91" s="73" t="s">
        <v>12</v>
      </c>
      <c r="B91" s="74">
        <v>42503</v>
      </c>
      <c r="C91" s="75">
        <v>135603</v>
      </c>
      <c r="D91" s="75">
        <v>162412010</v>
      </c>
      <c r="E91" s="75">
        <v>1200</v>
      </c>
      <c r="F91" s="75">
        <v>1210</v>
      </c>
      <c r="G91" s="75">
        <v>1197.7</v>
      </c>
      <c r="H91" s="75">
        <v>1170</v>
      </c>
      <c r="I91" s="75">
        <v>-0.41</v>
      </c>
      <c r="J91" s="75">
        <v>-5</v>
      </c>
      <c r="K91">
        <f t="shared" si="1"/>
        <v>-4.1493775933609811E-3</v>
      </c>
    </row>
    <row r="92" spans="1:11" x14ac:dyDescent="0.2">
      <c r="A92" s="73" t="s">
        <v>12</v>
      </c>
      <c r="B92" s="74">
        <v>42506</v>
      </c>
      <c r="C92" s="75">
        <v>78894</v>
      </c>
      <c r="D92" s="75">
        <v>94943260</v>
      </c>
      <c r="E92" s="75">
        <v>1205</v>
      </c>
      <c r="F92" s="75">
        <v>1205</v>
      </c>
      <c r="G92" s="75">
        <v>1203.43</v>
      </c>
      <c r="H92" s="75">
        <v>1205</v>
      </c>
      <c r="I92" s="75">
        <v>0.42</v>
      </c>
      <c r="J92" s="75">
        <v>5</v>
      </c>
      <c r="K92">
        <f t="shared" si="1"/>
        <v>4.1666666666666519E-3</v>
      </c>
    </row>
    <row r="93" spans="1:11" x14ac:dyDescent="0.2">
      <c r="A93" s="73" t="s">
        <v>12</v>
      </c>
      <c r="B93" s="74">
        <v>42507</v>
      </c>
      <c r="C93" s="75">
        <v>56288</v>
      </c>
      <c r="D93" s="75">
        <v>66472280</v>
      </c>
      <c r="E93" s="75">
        <v>1180</v>
      </c>
      <c r="F93" s="75">
        <v>1185</v>
      </c>
      <c r="G93" s="75">
        <v>1180.93</v>
      </c>
      <c r="H93" s="75">
        <v>1170</v>
      </c>
      <c r="I93" s="75">
        <v>-2.0699999999999998</v>
      </c>
      <c r="J93" s="75">
        <v>-25</v>
      </c>
      <c r="K93">
        <f t="shared" si="1"/>
        <v>-2.0746887966805017E-2</v>
      </c>
    </row>
    <row r="94" spans="1:11" x14ac:dyDescent="0.2">
      <c r="A94" s="73" t="s">
        <v>12</v>
      </c>
      <c r="B94" s="74">
        <v>42508</v>
      </c>
      <c r="C94" s="75">
        <v>45605</v>
      </c>
      <c r="D94" s="75">
        <v>53626600</v>
      </c>
      <c r="E94" s="75">
        <v>1170</v>
      </c>
      <c r="F94" s="75">
        <v>1180</v>
      </c>
      <c r="G94" s="75">
        <v>1175.8900000000001</v>
      </c>
      <c r="H94" s="75">
        <v>1170</v>
      </c>
      <c r="I94" s="75">
        <v>-0.85</v>
      </c>
      <c r="J94" s="75">
        <v>-10</v>
      </c>
      <c r="K94">
        <f t="shared" si="1"/>
        <v>-8.4745762711864181E-3</v>
      </c>
    </row>
    <row r="95" spans="1:11" x14ac:dyDescent="0.2">
      <c r="A95" s="73" t="s">
        <v>12</v>
      </c>
      <c r="B95" s="74">
        <v>42509</v>
      </c>
      <c r="C95" s="75">
        <v>52722</v>
      </c>
      <c r="D95" s="75">
        <v>61704410</v>
      </c>
      <c r="E95" s="75">
        <v>1170</v>
      </c>
      <c r="F95" s="75">
        <v>1170</v>
      </c>
      <c r="G95" s="75">
        <v>1170.3699999999999</v>
      </c>
      <c r="H95" s="75">
        <v>1170</v>
      </c>
      <c r="I95" s="75">
        <v>0</v>
      </c>
      <c r="J95" s="75">
        <v>0</v>
      </c>
      <c r="K95">
        <f t="shared" si="1"/>
        <v>0</v>
      </c>
    </row>
    <row r="96" spans="1:11" x14ac:dyDescent="0.2">
      <c r="A96" s="73" t="s">
        <v>12</v>
      </c>
      <c r="B96" s="74">
        <v>42510</v>
      </c>
      <c r="C96" s="75">
        <v>100106</v>
      </c>
      <c r="D96" s="75">
        <v>117304120</v>
      </c>
      <c r="E96" s="75">
        <v>1200</v>
      </c>
      <c r="F96" s="75">
        <v>1200</v>
      </c>
      <c r="G96" s="75">
        <v>1171.8</v>
      </c>
      <c r="H96" s="75">
        <v>1160</v>
      </c>
      <c r="I96" s="75">
        <v>2.56</v>
      </c>
      <c r="J96" s="75">
        <v>30</v>
      </c>
      <c r="K96">
        <f t="shared" si="1"/>
        <v>2.564102564102555E-2</v>
      </c>
    </row>
    <row r="97" spans="1:11" x14ac:dyDescent="0.2">
      <c r="A97" s="73" t="s">
        <v>12</v>
      </c>
      <c r="B97" s="74">
        <v>42513</v>
      </c>
      <c r="C97" s="75">
        <v>21988</v>
      </c>
      <c r="D97" s="75">
        <v>25440630</v>
      </c>
      <c r="E97" s="75">
        <v>1155</v>
      </c>
      <c r="F97" s="75">
        <v>1155</v>
      </c>
      <c r="G97" s="75">
        <v>1157.02</v>
      </c>
      <c r="H97" s="75">
        <v>1155</v>
      </c>
      <c r="I97" s="75">
        <v>-3.75</v>
      </c>
      <c r="J97" s="75">
        <v>-45</v>
      </c>
      <c r="K97">
        <f t="shared" si="1"/>
        <v>-3.7499999999999978E-2</v>
      </c>
    </row>
    <row r="98" spans="1:11" x14ac:dyDescent="0.2">
      <c r="A98" s="73" t="s">
        <v>12</v>
      </c>
      <c r="B98" s="74">
        <v>42514</v>
      </c>
      <c r="C98" s="75">
        <v>210589</v>
      </c>
      <c r="D98" s="75">
        <v>243372810</v>
      </c>
      <c r="E98" s="75">
        <v>1180</v>
      </c>
      <c r="F98" s="75">
        <v>1180</v>
      </c>
      <c r="G98" s="75">
        <v>1155.68</v>
      </c>
      <c r="H98" s="75">
        <v>1145</v>
      </c>
      <c r="I98" s="75">
        <v>2.16</v>
      </c>
      <c r="J98" s="75">
        <v>25</v>
      </c>
      <c r="K98">
        <f t="shared" si="1"/>
        <v>2.1645021645021689E-2</v>
      </c>
    </row>
    <row r="99" spans="1:11" x14ac:dyDescent="0.2">
      <c r="A99" s="73" t="s">
        <v>12</v>
      </c>
      <c r="B99" s="74">
        <v>42515</v>
      </c>
      <c r="C99" s="75">
        <v>41775</v>
      </c>
      <c r="D99" s="75">
        <v>48038780</v>
      </c>
      <c r="E99" s="75">
        <v>1150</v>
      </c>
      <c r="F99" s="75">
        <v>1150</v>
      </c>
      <c r="G99" s="75">
        <v>1149.94</v>
      </c>
      <c r="H99" s="75">
        <v>1150</v>
      </c>
      <c r="I99" s="75">
        <v>-2.54</v>
      </c>
      <c r="J99" s="75">
        <v>-30</v>
      </c>
      <c r="K99">
        <f t="shared" si="1"/>
        <v>-2.5423728813559365E-2</v>
      </c>
    </row>
    <row r="100" spans="1:11" x14ac:dyDescent="0.2">
      <c r="A100" s="73" t="s">
        <v>12</v>
      </c>
      <c r="B100" s="74">
        <v>42516</v>
      </c>
      <c r="C100" s="75">
        <v>54814</v>
      </c>
      <c r="D100" s="75">
        <v>63148880</v>
      </c>
      <c r="E100" s="75">
        <v>1155</v>
      </c>
      <c r="F100" s="75">
        <v>1155</v>
      </c>
      <c r="G100" s="75">
        <v>1152.06</v>
      </c>
      <c r="H100" s="75">
        <v>1150</v>
      </c>
      <c r="I100" s="75">
        <v>0.43</v>
      </c>
      <c r="J100" s="75">
        <v>5</v>
      </c>
      <c r="K100">
        <f t="shared" si="1"/>
        <v>4.3478260869564966E-3</v>
      </c>
    </row>
    <row r="101" spans="1:11" x14ac:dyDescent="0.2">
      <c r="A101" s="73" t="s">
        <v>12</v>
      </c>
      <c r="B101" s="74">
        <v>42517</v>
      </c>
      <c r="C101" s="75">
        <v>59607</v>
      </c>
      <c r="D101" s="75">
        <v>68622280</v>
      </c>
      <c r="E101" s="75">
        <v>1150</v>
      </c>
      <c r="F101" s="75">
        <v>1155</v>
      </c>
      <c r="G101" s="75">
        <v>1151.25</v>
      </c>
      <c r="H101" s="75">
        <v>1150</v>
      </c>
      <c r="I101" s="75">
        <v>-0.43</v>
      </c>
      <c r="J101" s="75">
        <v>-5</v>
      </c>
      <c r="K101">
        <f t="shared" si="1"/>
        <v>-4.3290043290042934E-3</v>
      </c>
    </row>
    <row r="102" spans="1:11" x14ac:dyDescent="0.2">
      <c r="A102" s="73" t="s">
        <v>12</v>
      </c>
      <c r="B102" s="74">
        <v>42521</v>
      </c>
      <c r="C102" s="75">
        <v>4071</v>
      </c>
      <c r="D102" s="75">
        <v>4584955</v>
      </c>
      <c r="E102" s="75">
        <v>1150</v>
      </c>
      <c r="F102" s="75">
        <v>0</v>
      </c>
      <c r="G102" s="75">
        <v>1126.25</v>
      </c>
      <c r="H102" s="75">
        <v>0</v>
      </c>
      <c r="I102" s="75">
        <v>0</v>
      </c>
      <c r="J102" s="75">
        <v>0</v>
      </c>
      <c r="K102">
        <f t="shared" si="1"/>
        <v>0</v>
      </c>
    </row>
    <row r="103" spans="1:11" x14ac:dyDescent="0.2">
      <c r="A103" s="73" t="s">
        <v>12</v>
      </c>
      <c r="B103" s="74">
        <v>42522</v>
      </c>
      <c r="C103" s="75">
        <v>35714</v>
      </c>
      <c r="D103" s="75">
        <v>40627685</v>
      </c>
      <c r="E103" s="75">
        <v>1140</v>
      </c>
      <c r="F103" s="75">
        <v>1140</v>
      </c>
      <c r="G103" s="75">
        <v>1137.58</v>
      </c>
      <c r="H103" s="75">
        <v>1125</v>
      </c>
      <c r="I103" s="75">
        <v>-0.87</v>
      </c>
      <c r="J103" s="75">
        <v>-10</v>
      </c>
      <c r="K103">
        <f t="shared" si="1"/>
        <v>-8.6956521739129933E-3</v>
      </c>
    </row>
    <row r="104" spans="1:11" x14ac:dyDescent="0.2">
      <c r="A104" s="73" t="s">
        <v>12</v>
      </c>
      <c r="B104" s="74">
        <v>42523</v>
      </c>
      <c r="C104" s="75">
        <v>15346</v>
      </c>
      <c r="D104" s="75">
        <v>17513920</v>
      </c>
      <c r="E104" s="75">
        <v>1140</v>
      </c>
      <c r="F104" s="75">
        <v>1140</v>
      </c>
      <c r="G104" s="75">
        <v>1141.27</v>
      </c>
      <c r="H104" s="75">
        <v>1140</v>
      </c>
      <c r="I104" s="75">
        <v>0</v>
      </c>
      <c r="J104" s="75">
        <v>0</v>
      </c>
      <c r="K104">
        <f t="shared" si="1"/>
        <v>0</v>
      </c>
    </row>
    <row r="105" spans="1:11" x14ac:dyDescent="0.2">
      <c r="A105" s="73" t="s">
        <v>12</v>
      </c>
      <c r="B105" s="74">
        <v>42524</v>
      </c>
      <c r="C105" s="75">
        <v>117664</v>
      </c>
      <c r="D105" s="75">
        <v>134571960</v>
      </c>
      <c r="E105" s="75">
        <v>1145</v>
      </c>
      <c r="F105" s="75">
        <v>1145</v>
      </c>
      <c r="G105" s="75">
        <v>1143.7</v>
      </c>
      <c r="H105" s="75">
        <v>1140</v>
      </c>
      <c r="I105" s="75">
        <v>0.44</v>
      </c>
      <c r="J105" s="75">
        <v>5</v>
      </c>
      <c r="K105">
        <f t="shared" si="1"/>
        <v>4.3859649122806044E-3</v>
      </c>
    </row>
    <row r="106" spans="1:11" x14ac:dyDescent="0.2">
      <c r="A106" s="73" t="s">
        <v>12</v>
      </c>
      <c r="B106" s="74">
        <v>42528</v>
      </c>
      <c r="C106" s="75">
        <v>87811</v>
      </c>
      <c r="D106" s="75">
        <v>100922260</v>
      </c>
      <c r="E106" s="75">
        <v>1145</v>
      </c>
      <c r="F106" s="75">
        <v>1150</v>
      </c>
      <c r="G106" s="75">
        <v>1149.31</v>
      </c>
      <c r="H106" s="75">
        <v>1145</v>
      </c>
      <c r="I106" s="75">
        <v>0</v>
      </c>
      <c r="J106" s="75">
        <v>0</v>
      </c>
      <c r="K106">
        <f t="shared" si="1"/>
        <v>0</v>
      </c>
    </row>
    <row r="107" spans="1:11" x14ac:dyDescent="0.2">
      <c r="A107" s="73" t="s">
        <v>12</v>
      </c>
      <c r="B107" s="74">
        <v>42529</v>
      </c>
      <c r="C107" s="75">
        <v>81479</v>
      </c>
      <c r="D107" s="75">
        <v>94457890</v>
      </c>
      <c r="E107" s="75">
        <v>1165</v>
      </c>
      <c r="F107" s="75">
        <v>1165</v>
      </c>
      <c r="G107" s="75">
        <v>1159.29</v>
      </c>
      <c r="H107" s="75">
        <v>1150</v>
      </c>
      <c r="I107" s="75">
        <v>1.75</v>
      </c>
      <c r="J107" s="75">
        <v>20</v>
      </c>
      <c r="K107">
        <f t="shared" si="1"/>
        <v>1.7467248908296984E-2</v>
      </c>
    </row>
    <row r="108" spans="1:11" x14ac:dyDescent="0.2">
      <c r="A108" s="73" t="s">
        <v>12</v>
      </c>
      <c r="B108" s="74">
        <v>42530</v>
      </c>
      <c r="C108" s="75">
        <v>244849</v>
      </c>
      <c r="D108" s="75">
        <v>284620850</v>
      </c>
      <c r="E108" s="75">
        <v>1165</v>
      </c>
      <c r="F108" s="75">
        <v>1165</v>
      </c>
      <c r="G108" s="75">
        <v>1162.43</v>
      </c>
      <c r="H108" s="75">
        <v>1150</v>
      </c>
      <c r="I108" s="75">
        <v>0</v>
      </c>
      <c r="J108" s="75">
        <v>0</v>
      </c>
      <c r="K108">
        <f t="shared" si="1"/>
        <v>0</v>
      </c>
    </row>
    <row r="109" spans="1:11" x14ac:dyDescent="0.2">
      <c r="A109" s="73" t="s">
        <v>12</v>
      </c>
      <c r="B109" s="74">
        <v>42531</v>
      </c>
      <c r="C109" s="75">
        <v>167566</v>
      </c>
      <c r="D109" s="75">
        <v>194326560</v>
      </c>
      <c r="E109" s="75">
        <v>1160</v>
      </c>
      <c r="F109" s="75">
        <v>1160</v>
      </c>
      <c r="G109" s="75">
        <v>1159.7</v>
      </c>
      <c r="H109" s="75">
        <v>1155</v>
      </c>
      <c r="I109" s="75">
        <v>-0.43</v>
      </c>
      <c r="J109" s="75">
        <v>-5</v>
      </c>
      <c r="K109">
        <f t="shared" si="1"/>
        <v>-4.2918454935622075E-3</v>
      </c>
    </row>
    <row r="110" spans="1:11" x14ac:dyDescent="0.2">
      <c r="A110" s="73" t="s">
        <v>12</v>
      </c>
      <c r="B110" s="74">
        <v>42534</v>
      </c>
      <c r="C110" s="75">
        <v>35744</v>
      </c>
      <c r="D110" s="75">
        <v>41284320</v>
      </c>
      <c r="E110" s="75">
        <v>1155</v>
      </c>
      <c r="F110" s="75">
        <v>1155</v>
      </c>
      <c r="G110" s="75">
        <v>1155</v>
      </c>
      <c r="H110" s="75">
        <v>1155</v>
      </c>
      <c r="I110" s="75">
        <v>-0.43</v>
      </c>
      <c r="J110" s="75">
        <v>-5</v>
      </c>
      <c r="K110">
        <f t="shared" si="1"/>
        <v>-4.3103448275861878E-3</v>
      </c>
    </row>
    <row r="111" spans="1:11" x14ac:dyDescent="0.2">
      <c r="A111" s="73" t="s">
        <v>12</v>
      </c>
      <c r="B111" s="74">
        <v>42535</v>
      </c>
      <c r="C111" s="75">
        <v>165735</v>
      </c>
      <c r="D111" s="75">
        <v>192157235</v>
      </c>
      <c r="E111" s="75">
        <v>1160</v>
      </c>
      <c r="F111" s="75">
        <v>1165</v>
      </c>
      <c r="G111" s="75">
        <v>1159.42</v>
      </c>
      <c r="H111" s="75">
        <v>1155</v>
      </c>
      <c r="I111" s="75">
        <v>0.43</v>
      </c>
      <c r="J111" s="75">
        <v>5</v>
      </c>
      <c r="K111">
        <f t="shared" si="1"/>
        <v>4.3290043290042934E-3</v>
      </c>
    </row>
    <row r="112" spans="1:11" x14ac:dyDescent="0.2">
      <c r="A112" s="73" t="s">
        <v>12</v>
      </c>
      <c r="B112" s="74">
        <v>42536</v>
      </c>
      <c r="C112" s="75">
        <v>138469</v>
      </c>
      <c r="D112" s="75">
        <v>160736315</v>
      </c>
      <c r="E112" s="75">
        <v>1165</v>
      </c>
      <c r="F112" s="75">
        <v>1165</v>
      </c>
      <c r="G112" s="75">
        <v>1160.81</v>
      </c>
      <c r="H112" s="75">
        <v>1160</v>
      </c>
      <c r="I112" s="75">
        <v>0.43</v>
      </c>
      <c r="J112" s="75">
        <v>5</v>
      </c>
      <c r="K112">
        <f t="shared" si="1"/>
        <v>4.3103448275862988E-3</v>
      </c>
    </row>
    <row r="113" spans="1:11" x14ac:dyDescent="0.2">
      <c r="A113" s="73" t="s">
        <v>12</v>
      </c>
      <c r="B113" s="74">
        <v>42537</v>
      </c>
      <c r="C113" s="75">
        <v>928303</v>
      </c>
      <c r="D113" s="75">
        <v>1082104315</v>
      </c>
      <c r="E113" s="75">
        <v>1165</v>
      </c>
      <c r="F113" s="75">
        <v>1170</v>
      </c>
      <c r="G113" s="75">
        <v>1165.68</v>
      </c>
      <c r="H113" s="75">
        <v>1165</v>
      </c>
      <c r="I113" s="75">
        <v>0</v>
      </c>
      <c r="J113" s="75">
        <v>0</v>
      </c>
      <c r="K113">
        <f t="shared" si="1"/>
        <v>0</v>
      </c>
    </row>
    <row r="114" spans="1:11" x14ac:dyDescent="0.2">
      <c r="A114" s="73" t="s">
        <v>12</v>
      </c>
      <c r="B114" s="74">
        <v>42538</v>
      </c>
      <c r="C114" s="75">
        <v>159693</v>
      </c>
      <c r="D114" s="75">
        <v>187357445</v>
      </c>
      <c r="E114" s="75">
        <v>1175</v>
      </c>
      <c r="F114" s="75">
        <v>1180</v>
      </c>
      <c r="G114" s="75">
        <v>1173.24</v>
      </c>
      <c r="H114" s="75">
        <v>1170</v>
      </c>
      <c r="I114" s="75">
        <v>0.86</v>
      </c>
      <c r="J114" s="75">
        <v>10</v>
      </c>
      <c r="K114">
        <f t="shared" si="1"/>
        <v>8.5836909871244149E-3</v>
      </c>
    </row>
    <row r="115" spans="1:11" x14ac:dyDescent="0.2">
      <c r="A115" s="73" t="s">
        <v>12</v>
      </c>
      <c r="B115" s="74">
        <v>42541</v>
      </c>
      <c r="C115" s="75">
        <v>65367</v>
      </c>
      <c r="D115" s="75">
        <v>76714085</v>
      </c>
      <c r="E115" s="75">
        <v>1180</v>
      </c>
      <c r="F115" s="75">
        <v>1180</v>
      </c>
      <c r="G115" s="75">
        <v>1173.5899999999999</v>
      </c>
      <c r="H115" s="75">
        <v>1160</v>
      </c>
      <c r="I115" s="75">
        <v>0.43</v>
      </c>
      <c r="J115" s="75">
        <v>5</v>
      </c>
      <c r="K115">
        <f t="shared" si="1"/>
        <v>4.2553191489360653E-3</v>
      </c>
    </row>
    <row r="116" spans="1:11" x14ac:dyDescent="0.2">
      <c r="A116" s="73" t="s">
        <v>12</v>
      </c>
      <c r="B116" s="74">
        <v>42542</v>
      </c>
      <c r="C116" s="75">
        <v>230992</v>
      </c>
      <c r="D116" s="75">
        <v>271867970</v>
      </c>
      <c r="E116" s="75">
        <v>1175</v>
      </c>
      <c r="F116" s="75">
        <v>1180</v>
      </c>
      <c r="G116" s="75">
        <v>1176.96</v>
      </c>
      <c r="H116" s="75">
        <v>1165</v>
      </c>
      <c r="I116" s="75">
        <v>-0.42</v>
      </c>
      <c r="J116" s="75">
        <v>-5</v>
      </c>
      <c r="K116">
        <f t="shared" si="1"/>
        <v>-4.237288135593209E-3</v>
      </c>
    </row>
    <row r="117" spans="1:11" x14ac:dyDescent="0.2">
      <c r="A117" s="73" t="s">
        <v>12</v>
      </c>
      <c r="B117" s="74">
        <v>42543</v>
      </c>
      <c r="C117" s="75">
        <v>252058</v>
      </c>
      <c r="D117" s="75">
        <v>298549810</v>
      </c>
      <c r="E117" s="75">
        <v>1190</v>
      </c>
      <c r="F117" s="75">
        <v>1190</v>
      </c>
      <c r="G117" s="75">
        <v>1184.45</v>
      </c>
      <c r="H117" s="75">
        <v>1175</v>
      </c>
      <c r="I117" s="75">
        <v>1.28</v>
      </c>
      <c r="J117" s="75">
        <v>15</v>
      </c>
      <c r="K117">
        <f t="shared" si="1"/>
        <v>1.2765957446808418E-2</v>
      </c>
    </row>
    <row r="118" spans="1:11" x14ac:dyDescent="0.2">
      <c r="A118" s="73" t="s">
        <v>12</v>
      </c>
      <c r="B118" s="74">
        <v>42544</v>
      </c>
      <c r="C118" s="75">
        <v>95790</v>
      </c>
      <c r="D118" s="75">
        <v>112172645</v>
      </c>
      <c r="E118" s="75">
        <v>1170</v>
      </c>
      <c r="F118" s="75">
        <v>1175</v>
      </c>
      <c r="G118" s="75">
        <v>1171.03</v>
      </c>
      <c r="H118" s="75">
        <v>1165</v>
      </c>
      <c r="I118" s="75">
        <v>-1.68</v>
      </c>
      <c r="J118" s="75">
        <v>-20</v>
      </c>
      <c r="K118">
        <f t="shared" si="1"/>
        <v>-1.6806722689075682E-2</v>
      </c>
    </row>
    <row r="119" spans="1:11" x14ac:dyDescent="0.2">
      <c r="A119" s="73" t="s">
        <v>12</v>
      </c>
      <c r="B119" s="74">
        <v>42545</v>
      </c>
      <c r="C119" s="75">
        <v>92425</v>
      </c>
      <c r="D119" s="75">
        <v>107808215</v>
      </c>
      <c r="E119" s="75">
        <v>1155</v>
      </c>
      <c r="F119" s="75">
        <v>1170</v>
      </c>
      <c r="G119" s="75">
        <v>1166.44</v>
      </c>
      <c r="H119" s="75">
        <v>1155</v>
      </c>
      <c r="I119" s="75">
        <v>-1.28</v>
      </c>
      <c r="J119" s="75">
        <v>-15</v>
      </c>
      <c r="K119">
        <f t="shared" si="1"/>
        <v>-1.2820512820512775E-2</v>
      </c>
    </row>
    <row r="120" spans="1:11" x14ac:dyDescent="0.2">
      <c r="A120" s="73" t="s">
        <v>12</v>
      </c>
      <c r="B120" s="74">
        <v>42548</v>
      </c>
      <c r="C120" s="75">
        <v>2839</v>
      </c>
      <c r="D120" s="75">
        <v>3293240</v>
      </c>
      <c r="E120" s="75">
        <v>1155</v>
      </c>
      <c r="F120" s="75">
        <v>0</v>
      </c>
      <c r="G120" s="75">
        <v>1160</v>
      </c>
      <c r="H120" s="75">
        <v>0</v>
      </c>
      <c r="I120" s="75">
        <v>0</v>
      </c>
      <c r="J120" s="75">
        <v>0</v>
      </c>
      <c r="K120">
        <f t="shared" si="1"/>
        <v>0</v>
      </c>
    </row>
    <row r="121" spans="1:11" x14ac:dyDescent="0.2">
      <c r="A121" s="73" t="s">
        <v>12</v>
      </c>
      <c r="B121" s="74">
        <v>42549</v>
      </c>
      <c r="C121" s="75">
        <v>59974</v>
      </c>
      <c r="D121" s="75">
        <v>69697760</v>
      </c>
      <c r="E121" s="75">
        <v>1160</v>
      </c>
      <c r="F121" s="75">
        <v>1165</v>
      </c>
      <c r="G121" s="75">
        <v>1162.1300000000001</v>
      </c>
      <c r="H121" s="75">
        <v>1160</v>
      </c>
      <c r="I121" s="75">
        <v>0.43</v>
      </c>
      <c r="J121" s="75">
        <v>5</v>
      </c>
      <c r="K121">
        <f t="shared" si="1"/>
        <v>4.3290043290042934E-3</v>
      </c>
    </row>
    <row r="122" spans="1:11" x14ac:dyDescent="0.2">
      <c r="A122" s="73" t="s">
        <v>12</v>
      </c>
      <c r="B122" s="74">
        <v>42550</v>
      </c>
      <c r="C122" s="75">
        <v>38949</v>
      </c>
      <c r="D122" s="75">
        <v>45267065</v>
      </c>
      <c r="E122" s="75">
        <v>1165</v>
      </c>
      <c r="F122" s="75">
        <v>1165</v>
      </c>
      <c r="G122" s="75">
        <v>1162.21</v>
      </c>
      <c r="H122" s="75">
        <v>1160</v>
      </c>
      <c r="I122" s="75">
        <v>0.43</v>
      </c>
      <c r="J122" s="75">
        <v>5</v>
      </c>
      <c r="K122">
        <f t="shared" si="1"/>
        <v>4.3103448275862988E-3</v>
      </c>
    </row>
    <row r="123" spans="1:11" x14ac:dyDescent="0.2">
      <c r="A123" s="73" t="s">
        <v>12</v>
      </c>
      <c r="B123" s="74">
        <v>42551</v>
      </c>
      <c r="C123" s="75">
        <v>73936</v>
      </c>
      <c r="D123" s="75">
        <v>85917200</v>
      </c>
      <c r="E123" s="75">
        <v>1160</v>
      </c>
      <c r="F123" s="75">
        <v>1165</v>
      </c>
      <c r="G123" s="75">
        <v>1162.05</v>
      </c>
      <c r="H123" s="75">
        <v>1160</v>
      </c>
      <c r="I123" s="75">
        <v>-0.43</v>
      </c>
      <c r="J123" s="75">
        <v>-5</v>
      </c>
      <c r="K123">
        <f t="shared" si="1"/>
        <v>-4.2918454935622075E-3</v>
      </c>
    </row>
    <row r="124" spans="1:11" x14ac:dyDescent="0.2">
      <c r="A124" s="73" t="s">
        <v>12</v>
      </c>
      <c r="B124" s="74">
        <v>42552</v>
      </c>
      <c r="C124" s="75">
        <v>46736</v>
      </c>
      <c r="D124" s="75">
        <v>54681120</v>
      </c>
      <c r="E124" s="75">
        <v>1170</v>
      </c>
      <c r="F124" s="75">
        <v>1170</v>
      </c>
      <c r="G124" s="75">
        <v>1170</v>
      </c>
      <c r="H124" s="75">
        <v>1170</v>
      </c>
      <c r="I124" s="75">
        <v>0.86</v>
      </c>
      <c r="J124" s="75">
        <v>10</v>
      </c>
      <c r="K124">
        <f t="shared" si="1"/>
        <v>8.6206896551723755E-3</v>
      </c>
    </row>
    <row r="125" spans="1:11" x14ac:dyDescent="0.2">
      <c r="A125" s="73" t="s">
        <v>12</v>
      </c>
      <c r="B125" s="74">
        <v>42556</v>
      </c>
      <c r="C125" s="75">
        <v>35941</v>
      </c>
      <c r="D125" s="75">
        <v>41544905</v>
      </c>
      <c r="E125" s="75">
        <v>1155</v>
      </c>
      <c r="F125" s="75">
        <v>1155</v>
      </c>
      <c r="G125" s="75">
        <v>1155.92</v>
      </c>
      <c r="H125" s="75">
        <v>1155</v>
      </c>
      <c r="I125" s="75">
        <v>-1.28</v>
      </c>
      <c r="J125" s="75">
        <v>-15</v>
      </c>
      <c r="K125">
        <f t="shared" si="1"/>
        <v>-1.2820512820512775E-2</v>
      </c>
    </row>
    <row r="126" spans="1:11" x14ac:dyDescent="0.2">
      <c r="A126" s="73" t="s">
        <v>12</v>
      </c>
      <c r="B126" s="74">
        <v>42557</v>
      </c>
      <c r="C126" s="75">
        <v>27368</v>
      </c>
      <c r="D126" s="75">
        <v>32022810</v>
      </c>
      <c r="E126" s="75">
        <v>1175</v>
      </c>
      <c r="F126" s="75">
        <v>1175</v>
      </c>
      <c r="G126" s="75">
        <v>1170.08</v>
      </c>
      <c r="H126" s="75">
        <v>1160</v>
      </c>
      <c r="I126" s="75">
        <v>1.73</v>
      </c>
      <c r="J126" s="75">
        <v>20</v>
      </c>
      <c r="K126">
        <f t="shared" si="1"/>
        <v>1.7316017316017396E-2</v>
      </c>
    </row>
    <row r="127" spans="1:11" x14ac:dyDescent="0.2">
      <c r="A127" s="73" t="s">
        <v>12</v>
      </c>
      <c r="B127" s="74">
        <v>42558</v>
      </c>
      <c r="C127" s="75">
        <v>79480</v>
      </c>
      <c r="D127" s="75">
        <v>92236800</v>
      </c>
      <c r="E127" s="75">
        <v>1160</v>
      </c>
      <c r="F127" s="75">
        <v>1160</v>
      </c>
      <c r="G127" s="75">
        <v>1160.5</v>
      </c>
      <c r="H127" s="75">
        <v>1160</v>
      </c>
      <c r="I127" s="75">
        <v>-1.28</v>
      </c>
      <c r="J127" s="75">
        <v>-15</v>
      </c>
      <c r="K127">
        <f t="shared" si="1"/>
        <v>-1.2765957446808529E-2</v>
      </c>
    </row>
    <row r="128" spans="1:11" x14ac:dyDescent="0.2">
      <c r="A128" s="73" t="s">
        <v>12</v>
      </c>
      <c r="B128" s="74">
        <v>42559</v>
      </c>
      <c r="C128" s="75">
        <v>78631</v>
      </c>
      <c r="D128" s="75">
        <v>90897150</v>
      </c>
      <c r="E128" s="75">
        <v>1150</v>
      </c>
      <c r="F128" s="75">
        <v>1175</v>
      </c>
      <c r="G128" s="75">
        <v>1156</v>
      </c>
      <c r="H128" s="75">
        <v>1150</v>
      </c>
      <c r="I128" s="75">
        <v>-0.86</v>
      </c>
      <c r="J128" s="75">
        <v>-10</v>
      </c>
      <c r="K128">
        <f t="shared" si="1"/>
        <v>-8.6206896551723755E-3</v>
      </c>
    </row>
    <row r="129" spans="1:11" x14ac:dyDescent="0.2">
      <c r="A129" s="73" t="s">
        <v>12</v>
      </c>
      <c r="B129" s="74">
        <v>42562</v>
      </c>
      <c r="C129" s="75">
        <v>48621</v>
      </c>
      <c r="D129" s="75">
        <v>56632600</v>
      </c>
      <c r="E129" s="75">
        <v>1170</v>
      </c>
      <c r="F129" s="75">
        <v>1170</v>
      </c>
      <c r="G129" s="75">
        <v>1164.78</v>
      </c>
      <c r="H129" s="75">
        <v>1170</v>
      </c>
      <c r="I129" s="75">
        <v>1.74</v>
      </c>
      <c r="J129" s="75">
        <v>20</v>
      </c>
      <c r="K129">
        <f t="shared" si="1"/>
        <v>1.7391304347825987E-2</v>
      </c>
    </row>
    <row r="130" spans="1:11" x14ac:dyDescent="0.2">
      <c r="A130" s="73" t="s">
        <v>12</v>
      </c>
      <c r="B130" s="74">
        <v>42563</v>
      </c>
      <c r="C130" s="75">
        <v>95822</v>
      </c>
      <c r="D130" s="75">
        <v>111406170</v>
      </c>
      <c r="E130" s="75">
        <v>1165</v>
      </c>
      <c r="F130" s="75">
        <v>1165</v>
      </c>
      <c r="G130" s="75">
        <v>1162.6400000000001</v>
      </c>
      <c r="H130" s="75">
        <v>1160</v>
      </c>
      <c r="I130" s="75">
        <v>-0.43</v>
      </c>
      <c r="J130" s="75">
        <v>-5</v>
      </c>
      <c r="K130">
        <f t="shared" si="1"/>
        <v>-4.2735042735042583E-3</v>
      </c>
    </row>
    <row r="131" spans="1:11" x14ac:dyDescent="0.2">
      <c r="A131" s="73" t="s">
        <v>12</v>
      </c>
      <c r="B131" s="74">
        <v>42564</v>
      </c>
      <c r="C131" s="75">
        <v>70261</v>
      </c>
      <c r="D131" s="75">
        <v>81876795</v>
      </c>
      <c r="E131" s="75">
        <v>1165</v>
      </c>
      <c r="F131" s="75">
        <v>1170</v>
      </c>
      <c r="G131" s="75">
        <v>1165.32</v>
      </c>
      <c r="H131" s="75">
        <v>1160</v>
      </c>
      <c r="I131" s="75">
        <v>0</v>
      </c>
      <c r="J131" s="75">
        <v>0</v>
      </c>
      <c r="K131">
        <f t="shared" si="1"/>
        <v>0</v>
      </c>
    </row>
    <row r="132" spans="1:11" x14ac:dyDescent="0.2">
      <c r="A132" s="73" t="s">
        <v>12</v>
      </c>
      <c r="B132" s="74">
        <v>42565</v>
      </c>
      <c r="C132" s="75">
        <v>145255</v>
      </c>
      <c r="D132" s="75">
        <v>169824385</v>
      </c>
      <c r="E132" s="75">
        <v>1165</v>
      </c>
      <c r="F132" s="75">
        <v>1170</v>
      </c>
      <c r="G132" s="75">
        <v>1169.1500000000001</v>
      </c>
      <c r="H132" s="75">
        <v>1165</v>
      </c>
      <c r="I132" s="75">
        <v>0</v>
      </c>
      <c r="J132" s="75">
        <v>0</v>
      </c>
      <c r="K132">
        <f t="shared" ref="K132:K195" si="2">+E132/E131-1</f>
        <v>0</v>
      </c>
    </row>
    <row r="133" spans="1:11" x14ac:dyDescent="0.2">
      <c r="A133" s="73" t="s">
        <v>12</v>
      </c>
      <c r="B133" s="74">
        <v>42566</v>
      </c>
      <c r="C133" s="75">
        <v>79971</v>
      </c>
      <c r="D133" s="75">
        <v>93654005</v>
      </c>
      <c r="E133" s="75">
        <v>1170</v>
      </c>
      <c r="F133" s="75">
        <v>1175</v>
      </c>
      <c r="G133" s="75">
        <v>1171.0999999999999</v>
      </c>
      <c r="H133" s="75">
        <v>1170</v>
      </c>
      <c r="I133" s="75">
        <v>0.43</v>
      </c>
      <c r="J133" s="75">
        <v>5</v>
      </c>
      <c r="K133">
        <f t="shared" si="2"/>
        <v>4.2918454935623185E-3</v>
      </c>
    </row>
    <row r="134" spans="1:11" x14ac:dyDescent="0.2">
      <c r="A134" s="73" t="s">
        <v>12</v>
      </c>
      <c r="B134" s="74">
        <v>42569</v>
      </c>
      <c r="C134" s="75">
        <v>47003</v>
      </c>
      <c r="D134" s="75">
        <v>54903395</v>
      </c>
      <c r="E134" s="75">
        <v>1165</v>
      </c>
      <c r="F134" s="75">
        <v>1170</v>
      </c>
      <c r="G134" s="75">
        <v>1168.08</v>
      </c>
      <c r="H134" s="75">
        <v>1165</v>
      </c>
      <c r="I134" s="75">
        <v>-0.43</v>
      </c>
      <c r="J134" s="75">
        <v>-5</v>
      </c>
      <c r="K134">
        <f t="shared" si="2"/>
        <v>-4.2735042735042583E-3</v>
      </c>
    </row>
    <row r="135" spans="1:11" x14ac:dyDescent="0.2">
      <c r="A135" s="73" t="s">
        <v>12</v>
      </c>
      <c r="B135" s="74">
        <v>42570</v>
      </c>
      <c r="C135" s="75">
        <v>8140</v>
      </c>
      <c r="D135" s="75">
        <v>9472320</v>
      </c>
      <c r="E135" s="75">
        <v>1165</v>
      </c>
      <c r="F135" s="75">
        <v>0</v>
      </c>
      <c r="G135" s="75">
        <v>1163.68</v>
      </c>
      <c r="H135" s="75">
        <v>0</v>
      </c>
      <c r="I135" s="75">
        <v>0</v>
      </c>
      <c r="J135" s="75">
        <v>0</v>
      </c>
      <c r="K135">
        <f t="shared" si="2"/>
        <v>0</v>
      </c>
    </row>
    <row r="136" spans="1:11" x14ac:dyDescent="0.2">
      <c r="A136" s="73" t="s">
        <v>12</v>
      </c>
      <c r="B136" s="74">
        <v>42572</v>
      </c>
      <c r="C136" s="75">
        <v>102714</v>
      </c>
      <c r="D136" s="75">
        <v>119454165</v>
      </c>
      <c r="E136" s="75">
        <v>1165</v>
      </c>
      <c r="F136" s="75">
        <v>1170</v>
      </c>
      <c r="G136" s="75">
        <v>1162.98</v>
      </c>
      <c r="H136" s="75">
        <v>1160</v>
      </c>
      <c r="I136" s="75">
        <v>0</v>
      </c>
      <c r="J136" s="75">
        <v>0</v>
      </c>
      <c r="K136">
        <f t="shared" si="2"/>
        <v>0</v>
      </c>
    </row>
    <row r="137" spans="1:11" x14ac:dyDescent="0.2">
      <c r="A137" s="73" t="s">
        <v>12</v>
      </c>
      <c r="B137" s="74">
        <v>42573</v>
      </c>
      <c r="C137" s="75">
        <v>392781</v>
      </c>
      <c r="D137" s="75">
        <v>463669535</v>
      </c>
      <c r="E137" s="75">
        <v>1195</v>
      </c>
      <c r="F137" s="75">
        <v>1195</v>
      </c>
      <c r="G137" s="75">
        <v>1180.48</v>
      </c>
      <c r="H137" s="75">
        <v>1170</v>
      </c>
      <c r="I137" s="75">
        <v>2.58</v>
      </c>
      <c r="J137" s="75">
        <v>30</v>
      </c>
      <c r="K137">
        <f t="shared" si="2"/>
        <v>2.5751072961373467E-2</v>
      </c>
    </row>
    <row r="138" spans="1:11" x14ac:dyDescent="0.2">
      <c r="A138" s="73" t="s">
        <v>12</v>
      </c>
      <c r="B138" s="74">
        <v>42576</v>
      </c>
      <c r="C138" s="75">
        <v>62551</v>
      </c>
      <c r="D138" s="75">
        <v>74008045</v>
      </c>
      <c r="E138" s="75">
        <v>1175</v>
      </c>
      <c r="F138" s="75">
        <v>1185</v>
      </c>
      <c r="G138" s="75">
        <v>1183.1600000000001</v>
      </c>
      <c r="H138" s="75">
        <v>1175</v>
      </c>
      <c r="I138" s="75">
        <v>-1.67</v>
      </c>
      <c r="J138" s="75">
        <v>-20</v>
      </c>
      <c r="K138">
        <f t="shared" si="2"/>
        <v>-1.6736401673640211E-2</v>
      </c>
    </row>
    <row r="139" spans="1:11" x14ac:dyDescent="0.2">
      <c r="A139" s="73" t="s">
        <v>12</v>
      </c>
      <c r="B139" s="74">
        <v>42577</v>
      </c>
      <c r="C139" s="75">
        <v>17033</v>
      </c>
      <c r="D139" s="75">
        <v>19897485</v>
      </c>
      <c r="E139" s="75">
        <v>1170</v>
      </c>
      <c r="F139" s="75">
        <v>1170</v>
      </c>
      <c r="G139" s="75">
        <v>1168.17</v>
      </c>
      <c r="H139" s="75">
        <v>1170</v>
      </c>
      <c r="I139" s="75">
        <v>-0.43</v>
      </c>
      <c r="J139" s="75">
        <v>-5</v>
      </c>
      <c r="K139">
        <f t="shared" si="2"/>
        <v>-4.2553191489361764E-3</v>
      </c>
    </row>
    <row r="140" spans="1:11" x14ac:dyDescent="0.2">
      <c r="A140" s="73" t="s">
        <v>12</v>
      </c>
      <c r="B140" s="74">
        <v>42578</v>
      </c>
      <c r="C140" s="75">
        <v>64071</v>
      </c>
      <c r="D140" s="75">
        <v>75265040</v>
      </c>
      <c r="E140" s="75">
        <v>1175</v>
      </c>
      <c r="F140" s="75">
        <v>1180</v>
      </c>
      <c r="G140" s="75">
        <v>1174.71</v>
      </c>
      <c r="H140" s="75">
        <v>1170</v>
      </c>
      <c r="I140" s="75">
        <v>0.43</v>
      </c>
      <c r="J140" s="75">
        <v>5</v>
      </c>
      <c r="K140">
        <f t="shared" si="2"/>
        <v>4.2735042735042583E-3</v>
      </c>
    </row>
    <row r="141" spans="1:11" x14ac:dyDescent="0.2">
      <c r="A141" s="73" t="s">
        <v>12</v>
      </c>
      <c r="B141" s="74">
        <v>42579</v>
      </c>
      <c r="C141" s="75">
        <v>31628</v>
      </c>
      <c r="D141" s="75">
        <v>37027960</v>
      </c>
      <c r="E141" s="75">
        <v>1175</v>
      </c>
      <c r="F141" s="75">
        <v>1175</v>
      </c>
      <c r="G141" s="75">
        <v>1170.73</v>
      </c>
      <c r="H141" s="75">
        <v>1165</v>
      </c>
      <c r="I141" s="75">
        <v>0</v>
      </c>
      <c r="J141" s="75">
        <v>0</v>
      </c>
      <c r="K141">
        <f t="shared" si="2"/>
        <v>0</v>
      </c>
    </row>
    <row r="142" spans="1:11" x14ac:dyDescent="0.2">
      <c r="A142" s="73" t="s">
        <v>12</v>
      </c>
      <c r="B142" s="74">
        <v>42580</v>
      </c>
      <c r="C142" s="75">
        <v>728908</v>
      </c>
      <c r="D142" s="75">
        <v>850922795</v>
      </c>
      <c r="E142" s="75">
        <v>1165</v>
      </c>
      <c r="F142" s="75">
        <v>1175</v>
      </c>
      <c r="G142" s="75">
        <v>1167.3900000000001</v>
      </c>
      <c r="H142" s="75">
        <v>1165</v>
      </c>
      <c r="I142" s="75">
        <v>-0.85</v>
      </c>
      <c r="J142" s="75">
        <v>-10</v>
      </c>
      <c r="K142">
        <f t="shared" si="2"/>
        <v>-8.5106382978723527E-3</v>
      </c>
    </row>
    <row r="143" spans="1:11" x14ac:dyDescent="0.2">
      <c r="A143" s="73" t="s">
        <v>12</v>
      </c>
      <c r="B143" s="74">
        <v>42583</v>
      </c>
      <c r="C143" s="75">
        <v>25046</v>
      </c>
      <c r="D143" s="75">
        <v>29379680</v>
      </c>
      <c r="E143" s="75">
        <v>1170</v>
      </c>
      <c r="F143" s="75">
        <v>1170</v>
      </c>
      <c r="G143" s="75">
        <v>1173.03</v>
      </c>
      <c r="H143" s="75">
        <v>1170</v>
      </c>
      <c r="I143" s="75">
        <v>0.43</v>
      </c>
      <c r="J143" s="75">
        <v>5</v>
      </c>
      <c r="K143">
        <f t="shared" si="2"/>
        <v>4.2918454935623185E-3</v>
      </c>
    </row>
    <row r="144" spans="1:11" x14ac:dyDescent="0.2">
      <c r="A144" s="73" t="s">
        <v>12</v>
      </c>
      <c r="B144" s="74">
        <v>42584</v>
      </c>
      <c r="C144" s="75">
        <v>59477</v>
      </c>
      <c r="D144" s="75">
        <v>69580065</v>
      </c>
      <c r="E144" s="75">
        <v>1175</v>
      </c>
      <c r="F144" s="75">
        <v>1175</v>
      </c>
      <c r="G144" s="75">
        <v>1169.8699999999999</v>
      </c>
      <c r="H144" s="75">
        <v>1165</v>
      </c>
      <c r="I144" s="75">
        <v>0.43</v>
      </c>
      <c r="J144" s="75">
        <v>5</v>
      </c>
      <c r="K144">
        <f t="shared" si="2"/>
        <v>4.2735042735042583E-3</v>
      </c>
    </row>
    <row r="145" spans="1:11" x14ac:dyDescent="0.2">
      <c r="A145" s="73" t="s">
        <v>12</v>
      </c>
      <c r="B145" s="74">
        <v>42585</v>
      </c>
      <c r="C145" s="75">
        <v>71972</v>
      </c>
      <c r="D145" s="75">
        <v>84069550</v>
      </c>
      <c r="E145" s="75">
        <v>1170</v>
      </c>
      <c r="F145" s="75">
        <v>1170</v>
      </c>
      <c r="G145" s="75">
        <v>1168.0899999999999</v>
      </c>
      <c r="H145" s="75">
        <v>1165</v>
      </c>
      <c r="I145" s="75">
        <v>-0.43</v>
      </c>
      <c r="J145" s="75">
        <v>-5</v>
      </c>
      <c r="K145">
        <f t="shared" si="2"/>
        <v>-4.2553191489361764E-3</v>
      </c>
    </row>
    <row r="146" spans="1:11" x14ac:dyDescent="0.2">
      <c r="A146" s="73" t="s">
        <v>12</v>
      </c>
      <c r="B146" s="74">
        <v>42586</v>
      </c>
      <c r="C146" s="75">
        <v>46244</v>
      </c>
      <c r="D146" s="75">
        <v>54130270</v>
      </c>
      <c r="E146" s="75">
        <v>1175</v>
      </c>
      <c r="F146" s="75">
        <v>1175</v>
      </c>
      <c r="G146" s="75">
        <v>1170.54</v>
      </c>
      <c r="H146" s="75">
        <v>1170</v>
      </c>
      <c r="I146" s="75">
        <v>0.43</v>
      </c>
      <c r="J146" s="75">
        <v>5</v>
      </c>
      <c r="K146">
        <f t="shared" si="2"/>
        <v>4.2735042735042583E-3</v>
      </c>
    </row>
    <row r="147" spans="1:11" x14ac:dyDescent="0.2">
      <c r="A147" s="73" t="s">
        <v>12</v>
      </c>
      <c r="B147" s="74">
        <v>42587</v>
      </c>
      <c r="C147" s="75">
        <v>35779</v>
      </c>
      <c r="D147" s="75">
        <v>41804895</v>
      </c>
      <c r="E147" s="75">
        <v>1165</v>
      </c>
      <c r="F147" s="75">
        <v>1170</v>
      </c>
      <c r="G147" s="75">
        <v>1168.42</v>
      </c>
      <c r="H147" s="75">
        <v>1165</v>
      </c>
      <c r="I147" s="75">
        <v>-0.85</v>
      </c>
      <c r="J147" s="75">
        <v>-10</v>
      </c>
      <c r="K147">
        <f t="shared" si="2"/>
        <v>-8.5106382978723527E-3</v>
      </c>
    </row>
    <row r="148" spans="1:11" x14ac:dyDescent="0.2">
      <c r="A148" s="73" t="s">
        <v>12</v>
      </c>
      <c r="B148" s="74">
        <v>42590</v>
      </c>
      <c r="C148" s="75">
        <v>54323</v>
      </c>
      <c r="D148" s="75">
        <v>63320900</v>
      </c>
      <c r="E148" s="75">
        <v>1165</v>
      </c>
      <c r="F148" s="75">
        <v>1170</v>
      </c>
      <c r="G148" s="75">
        <v>1165.6400000000001</v>
      </c>
      <c r="H148" s="75">
        <v>1165</v>
      </c>
      <c r="I148" s="75">
        <v>0</v>
      </c>
      <c r="J148" s="75">
        <v>0</v>
      </c>
      <c r="K148">
        <f t="shared" si="2"/>
        <v>0</v>
      </c>
    </row>
    <row r="149" spans="1:11" x14ac:dyDescent="0.2">
      <c r="A149" s="73" t="s">
        <v>12</v>
      </c>
      <c r="B149" s="74">
        <v>42591</v>
      </c>
      <c r="C149" s="75">
        <v>203212</v>
      </c>
      <c r="D149" s="75">
        <v>239587365</v>
      </c>
      <c r="E149" s="75">
        <v>1185</v>
      </c>
      <c r="F149" s="75">
        <v>1190</v>
      </c>
      <c r="G149" s="75">
        <v>1179</v>
      </c>
      <c r="H149" s="75">
        <v>1160</v>
      </c>
      <c r="I149" s="75">
        <v>1.72</v>
      </c>
      <c r="J149" s="75">
        <v>20</v>
      </c>
      <c r="K149">
        <f t="shared" si="2"/>
        <v>1.716738197424883E-2</v>
      </c>
    </row>
    <row r="150" spans="1:11" x14ac:dyDescent="0.2">
      <c r="A150" s="73" t="s">
        <v>12</v>
      </c>
      <c r="B150" s="74">
        <v>42592</v>
      </c>
      <c r="C150" s="75">
        <v>65518</v>
      </c>
      <c r="D150" s="75">
        <v>77490600</v>
      </c>
      <c r="E150" s="75">
        <v>1190</v>
      </c>
      <c r="F150" s="75">
        <v>1190</v>
      </c>
      <c r="G150" s="75">
        <v>1182.74</v>
      </c>
      <c r="H150" s="75">
        <v>1180</v>
      </c>
      <c r="I150" s="75">
        <v>0.42</v>
      </c>
      <c r="J150" s="75">
        <v>5</v>
      </c>
      <c r="K150">
        <f t="shared" si="2"/>
        <v>4.2194092827003704E-3</v>
      </c>
    </row>
    <row r="151" spans="1:11" x14ac:dyDescent="0.2">
      <c r="A151" s="73" t="s">
        <v>12</v>
      </c>
      <c r="B151" s="74">
        <v>42593</v>
      </c>
      <c r="C151" s="75">
        <v>91696</v>
      </c>
      <c r="D151" s="75">
        <v>108808920</v>
      </c>
      <c r="E151" s="75">
        <v>1185</v>
      </c>
      <c r="F151" s="75">
        <v>1200</v>
      </c>
      <c r="G151" s="75">
        <v>1186.6300000000001</v>
      </c>
      <c r="H151" s="75">
        <v>1185</v>
      </c>
      <c r="I151" s="75">
        <v>-0.42</v>
      </c>
      <c r="J151" s="75">
        <v>-5</v>
      </c>
      <c r="K151">
        <f t="shared" si="2"/>
        <v>-4.2016806722688926E-3</v>
      </c>
    </row>
    <row r="152" spans="1:11" x14ac:dyDescent="0.2">
      <c r="A152" s="73" t="s">
        <v>12</v>
      </c>
      <c r="B152" s="74">
        <v>42594</v>
      </c>
      <c r="C152" s="75">
        <v>65720</v>
      </c>
      <c r="D152" s="75">
        <v>77878255</v>
      </c>
      <c r="E152" s="75">
        <v>1185</v>
      </c>
      <c r="F152" s="75">
        <v>1185</v>
      </c>
      <c r="G152" s="75">
        <v>1185</v>
      </c>
      <c r="H152" s="75">
        <v>1185</v>
      </c>
      <c r="I152" s="75">
        <v>0</v>
      </c>
      <c r="J152" s="75">
        <v>0</v>
      </c>
      <c r="K152">
        <f t="shared" si="2"/>
        <v>0</v>
      </c>
    </row>
    <row r="153" spans="1:11" x14ac:dyDescent="0.2">
      <c r="A153" s="73" t="s">
        <v>12</v>
      </c>
      <c r="B153" s="74">
        <v>42598</v>
      </c>
      <c r="C153" s="75">
        <v>209620</v>
      </c>
      <c r="D153" s="75">
        <v>251523200</v>
      </c>
      <c r="E153" s="75">
        <v>1200</v>
      </c>
      <c r="F153" s="75">
        <v>1200</v>
      </c>
      <c r="G153" s="75">
        <v>1199.9000000000001</v>
      </c>
      <c r="H153" s="75">
        <v>1200</v>
      </c>
      <c r="I153" s="75">
        <v>1.27</v>
      </c>
      <c r="J153" s="75">
        <v>15</v>
      </c>
      <c r="K153">
        <f t="shared" si="2"/>
        <v>1.2658227848101333E-2</v>
      </c>
    </row>
    <row r="154" spans="1:11" x14ac:dyDescent="0.2">
      <c r="A154" s="73" t="s">
        <v>12</v>
      </c>
      <c r="B154" s="74">
        <v>42599</v>
      </c>
      <c r="C154" s="75">
        <v>815726</v>
      </c>
      <c r="D154" s="75">
        <v>992906935</v>
      </c>
      <c r="E154" s="75">
        <v>1230</v>
      </c>
      <c r="F154" s="75">
        <v>1230</v>
      </c>
      <c r="G154" s="75">
        <v>1217.21</v>
      </c>
      <c r="H154" s="75">
        <v>1205</v>
      </c>
      <c r="I154" s="75">
        <v>2.5</v>
      </c>
      <c r="J154" s="75">
        <v>30</v>
      </c>
      <c r="K154">
        <f t="shared" si="2"/>
        <v>2.4999999999999911E-2</v>
      </c>
    </row>
    <row r="155" spans="1:11" x14ac:dyDescent="0.2">
      <c r="A155" s="73" t="s">
        <v>12</v>
      </c>
      <c r="B155" s="74">
        <v>42600</v>
      </c>
      <c r="C155" s="75">
        <v>377077</v>
      </c>
      <c r="D155" s="75">
        <v>463238550</v>
      </c>
      <c r="E155" s="75">
        <v>1230</v>
      </c>
      <c r="F155" s="75">
        <v>1230</v>
      </c>
      <c r="G155" s="75">
        <v>1228.5</v>
      </c>
      <c r="H155" s="75">
        <v>1220</v>
      </c>
      <c r="I155" s="75">
        <v>0</v>
      </c>
      <c r="J155" s="75">
        <v>0</v>
      </c>
      <c r="K155">
        <f t="shared" si="2"/>
        <v>0</v>
      </c>
    </row>
    <row r="156" spans="1:11" x14ac:dyDescent="0.2">
      <c r="A156" s="73" t="s">
        <v>12</v>
      </c>
      <c r="B156" s="74">
        <v>42601</v>
      </c>
      <c r="C156" s="75">
        <v>85751</v>
      </c>
      <c r="D156" s="75">
        <v>104805950</v>
      </c>
      <c r="E156" s="75">
        <v>1220</v>
      </c>
      <c r="F156" s="75">
        <v>1230</v>
      </c>
      <c r="G156" s="75">
        <v>1222.21</v>
      </c>
      <c r="H156" s="75">
        <v>1220</v>
      </c>
      <c r="I156" s="75">
        <v>-0.81</v>
      </c>
      <c r="J156" s="75">
        <v>-10</v>
      </c>
      <c r="K156">
        <f t="shared" si="2"/>
        <v>-8.1300813008130524E-3</v>
      </c>
    </row>
    <row r="157" spans="1:11" x14ac:dyDescent="0.2">
      <c r="A157" s="73" t="s">
        <v>12</v>
      </c>
      <c r="B157" s="74">
        <v>42604</v>
      </c>
      <c r="C157" s="75">
        <v>291046</v>
      </c>
      <c r="D157" s="75">
        <v>354742680</v>
      </c>
      <c r="E157" s="75">
        <v>1215</v>
      </c>
      <c r="F157" s="75">
        <v>1220</v>
      </c>
      <c r="G157" s="75">
        <v>1218.8499999999999</v>
      </c>
      <c r="H157" s="75">
        <v>1215</v>
      </c>
      <c r="I157" s="75">
        <v>-0.41</v>
      </c>
      <c r="J157" s="75">
        <v>-5</v>
      </c>
      <c r="K157">
        <f t="shared" si="2"/>
        <v>-4.098360655737654E-3</v>
      </c>
    </row>
    <row r="158" spans="1:11" x14ac:dyDescent="0.2">
      <c r="A158" s="73" t="s">
        <v>12</v>
      </c>
      <c r="B158" s="74">
        <v>42605</v>
      </c>
      <c r="C158" s="75">
        <v>142180</v>
      </c>
      <c r="D158" s="75">
        <v>174841255</v>
      </c>
      <c r="E158" s="75">
        <v>1230</v>
      </c>
      <c r="F158" s="75">
        <v>1235</v>
      </c>
      <c r="G158" s="75">
        <v>1229.72</v>
      </c>
      <c r="H158" s="75">
        <v>1215</v>
      </c>
      <c r="I158" s="75">
        <v>1.23</v>
      </c>
      <c r="J158" s="75">
        <v>15</v>
      </c>
      <c r="K158">
        <f t="shared" si="2"/>
        <v>1.2345679012345734E-2</v>
      </c>
    </row>
    <row r="159" spans="1:11" x14ac:dyDescent="0.2">
      <c r="A159" s="73" t="s">
        <v>12</v>
      </c>
      <c r="B159" s="74">
        <v>42606</v>
      </c>
      <c r="C159" s="75">
        <v>185397</v>
      </c>
      <c r="D159" s="75">
        <v>230246665</v>
      </c>
      <c r="E159" s="75">
        <v>1245</v>
      </c>
      <c r="F159" s="75">
        <v>1245</v>
      </c>
      <c r="G159" s="75">
        <v>1241.9100000000001</v>
      </c>
      <c r="H159" s="75">
        <v>1235</v>
      </c>
      <c r="I159" s="75">
        <v>1.22</v>
      </c>
      <c r="J159" s="75">
        <v>15</v>
      </c>
      <c r="K159">
        <f t="shared" si="2"/>
        <v>1.2195121951219523E-2</v>
      </c>
    </row>
    <row r="160" spans="1:11" x14ac:dyDescent="0.2">
      <c r="A160" s="73" t="s">
        <v>12</v>
      </c>
      <c r="B160" s="74">
        <v>42607</v>
      </c>
      <c r="C160" s="75">
        <v>158779</v>
      </c>
      <c r="D160" s="75">
        <v>197042470</v>
      </c>
      <c r="E160" s="75">
        <v>1240</v>
      </c>
      <c r="F160" s="75">
        <v>1245</v>
      </c>
      <c r="G160" s="75">
        <v>1240.99</v>
      </c>
      <c r="H160" s="75">
        <v>1240</v>
      </c>
      <c r="I160" s="75">
        <v>-0.4</v>
      </c>
      <c r="J160" s="75">
        <v>-5</v>
      </c>
      <c r="K160">
        <f t="shared" si="2"/>
        <v>-4.0160642570281624E-3</v>
      </c>
    </row>
    <row r="161" spans="1:11" x14ac:dyDescent="0.2">
      <c r="A161" s="73" t="s">
        <v>12</v>
      </c>
      <c r="B161" s="74">
        <v>42608</v>
      </c>
      <c r="C161" s="75">
        <v>98883</v>
      </c>
      <c r="D161" s="75">
        <v>121914010</v>
      </c>
      <c r="E161" s="75">
        <v>1235</v>
      </c>
      <c r="F161" s="75">
        <v>1240</v>
      </c>
      <c r="G161" s="75">
        <v>1232.9100000000001</v>
      </c>
      <c r="H161" s="75">
        <v>1230</v>
      </c>
      <c r="I161" s="75">
        <v>-0.4</v>
      </c>
      <c r="J161" s="75">
        <v>-5</v>
      </c>
      <c r="K161">
        <f t="shared" si="2"/>
        <v>-4.0322580645161255E-3</v>
      </c>
    </row>
    <row r="162" spans="1:11" x14ac:dyDescent="0.2">
      <c r="A162" s="73" t="s">
        <v>12</v>
      </c>
      <c r="B162" s="74">
        <v>42611</v>
      </c>
      <c r="C162" s="75">
        <v>164033</v>
      </c>
      <c r="D162" s="75">
        <v>202731260</v>
      </c>
      <c r="E162" s="75">
        <v>1230</v>
      </c>
      <c r="F162" s="75">
        <v>1245</v>
      </c>
      <c r="G162" s="75">
        <v>1235.92</v>
      </c>
      <c r="H162" s="75">
        <v>1230</v>
      </c>
      <c r="I162" s="75">
        <v>-0.4</v>
      </c>
      <c r="J162" s="75">
        <v>-5</v>
      </c>
      <c r="K162">
        <f t="shared" si="2"/>
        <v>-4.0485829959514552E-3</v>
      </c>
    </row>
    <row r="163" spans="1:11" x14ac:dyDescent="0.2">
      <c r="A163" s="73" t="s">
        <v>12</v>
      </c>
      <c r="B163" s="74">
        <v>42612</v>
      </c>
      <c r="C163" s="75">
        <v>258929</v>
      </c>
      <c r="D163" s="75">
        <v>320137515</v>
      </c>
      <c r="E163" s="75">
        <v>1210</v>
      </c>
      <c r="F163" s="75">
        <v>1245</v>
      </c>
      <c r="G163" s="75">
        <v>1236.3900000000001</v>
      </c>
      <c r="H163" s="75">
        <v>1210</v>
      </c>
      <c r="I163" s="75">
        <v>-1.63</v>
      </c>
      <c r="J163" s="75">
        <v>-20</v>
      </c>
      <c r="K163">
        <f t="shared" si="2"/>
        <v>-1.6260162601625994E-2</v>
      </c>
    </row>
    <row r="164" spans="1:11" x14ac:dyDescent="0.2">
      <c r="A164" s="73" t="s">
        <v>12</v>
      </c>
      <c r="B164" s="74">
        <v>42613</v>
      </c>
      <c r="C164" s="75">
        <v>339096</v>
      </c>
      <c r="D164" s="75">
        <v>420524540</v>
      </c>
      <c r="E164" s="75">
        <v>1250</v>
      </c>
      <c r="F164" s="75">
        <v>1250</v>
      </c>
      <c r="G164" s="75">
        <v>1240.1300000000001</v>
      </c>
      <c r="H164" s="75">
        <v>1230</v>
      </c>
      <c r="I164" s="75">
        <v>3.31</v>
      </c>
      <c r="J164" s="75">
        <v>40</v>
      </c>
      <c r="K164">
        <f t="shared" si="2"/>
        <v>3.3057851239669311E-2</v>
      </c>
    </row>
    <row r="165" spans="1:11" x14ac:dyDescent="0.2">
      <c r="A165" s="73" t="s">
        <v>12</v>
      </c>
      <c r="B165" s="74">
        <v>42614</v>
      </c>
      <c r="C165" s="75">
        <v>161113</v>
      </c>
      <c r="D165" s="75">
        <v>199756850</v>
      </c>
      <c r="E165" s="75">
        <v>1245</v>
      </c>
      <c r="F165" s="75">
        <v>1245</v>
      </c>
      <c r="G165" s="75">
        <v>1239.8599999999999</v>
      </c>
      <c r="H165" s="75">
        <v>1220</v>
      </c>
      <c r="I165" s="75">
        <v>-0.4</v>
      </c>
      <c r="J165" s="75">
        <v>-5</v>
      </c>
      <c r="K165">
        <f t="shared" si="2"/>
        <v>-4.0000000000000036E-3</v>
      </c>
    </row>
    <row r="166" spans="1:11" x14ac:dyDescent="0.2">
      <c r="A166" s="73" t="s">
        <v>12</v>
      </c>
      <c r="B166" s="74">
        <v>42615</v>
      </c>
      <c r="C166" s="75">
        <v>233699</v>
      </c>
      <c r="D166" s="75">
        <v>292032195</v>
      </c>
      <c r="E166" s="75">
        <v>1250</v>
      </c>
      <c r="F166" s="75">
        <v>1250</v>
      </c>
      <c r="G166" s="75">
        <v>1249.6099999999999</v>
      </c>
      <c r="H166" s="75">
        <v>1245</v>
      </c>
      <c r="I166" s="75">
        <v>0.4</v>
      </c>
      <c r="J166" s="75">
        <v>5</v>
      </c>
      <c r="K166">
        <f t="shared" si="2"/>
        <v>4.0160642570281624E-3</v>
      </c>
    </row>
    <row r="167" spans="1:11" x14ac:dyDescent="0.2">
      <c r="A167" s="73" t="s">
        <v>12</v>
      </c>
      <c r="B167" s="74">
        <v>42618</v>
      </c>
      <c r="C167" s="75">
        <v>7337</v>
      </c>
      <c r="D167" s="75">
        <v>9070450</v>
      </c>
      <c r="E167" s="75">
        <v>1250</v>
      </c>
      <c r="F167" s="75">
        <v>0</v>
      </c>
      <c r="G167" s="75">
        <v>1236.26</v>
      </c>
      <c r="H167" s="75">
        <v>0</v>
      </c>
      <c r="I167" s="75">
        <v>0</v>
      </c>
      <c r="J167" s="75">
        <v>0</v>
      </c>
      <c r="K167">
        <f t="shared" si="2"/>
        <v>0</v>
      </c>
    </row>
    <row r="168" spans="1:11" x14ac:dyDescent="0.2">
      <c r="A168" s="73" t="s">
        <v>12</v>
      </c>
      <c r="B168" s="74">
        <v>42619</v>
      </c>
      <c r="C168" s="75">
        <v>103049</v>
      </c>
      <c r="D168" s="75">
        <v>129720855</v>
      </c>
      <c r="E168" s="75">
        <v>1255</v>
      </c>
      <c r="F168" s="75">
        <v>1260</v>
      </c>
      <c r="G168" s="75">
        <v>1258.83</v>
      </c>
      <c r="H168" s="75">
        <v>1255</v>
      </c>
      <c r="I168" s="75">
        <v>0.4</v>
      </c>
      <c r="J168" s="75">
        <v>5</v>
      </c>
      <c r="K168">
        <f t="shared" si="2"/>
        <v>4.0000000000000036E-3</v>
      </c>
    </row>
    <row r="169" spans="1:11" x14ac:dyDescent="0.2">
      <c r="A169" s="73" t="s">
        <v>12</v>
      </c>
      <c r="B169" s="74">
        <v>42620</v>
      </c>
      <c r="C169" s="75">
        <v>198972</v>
      </c>
      <c r="D169" s="75">
        <v>250610455</v>
      </c>
      <c r="E169" s="75">
        <v>1280</v>
      </c>
      <c r="F169" s="75">
        <v>1285</v>
      </c>
      <c r="G169" s="75">
        <v>1259.53</v>
      </c>
      <c r="H169" s="75">
        <v>1245</v>
      </c>
      <c r="I169" s="75">
        <v>1.99</v>
      </c>
      <c r="J169" s="75">
        <v>25</v>
      </c>
      <c r="K169">
        <f t="shared" si="2"/>
        <v>1.9920318725099584E-2</v>
      </c>
    </row>
    <row r="170" spans="1:11" x14ac:dyDescent="0.2">
      <c r="A170" s="73" t="s">
        <v>12</v>
      </c>
      <c r="B170" s="74">
        <v>42621</v>
      </c>
      <c r="C170" s="75">
        <v>143562</v>
      </c>
      <c r="D170" s="75">
        <v>183031065</v>
      </c>
      <c r="E170" s="75">
        <v>1280</v>
      </c>
      <c r="F170" s="75">
        <v>1280</v>
      </c>
      <c r="G170" s="75">
        <v>1274.93</v>
      </c>
      <c r="H170" s="75">
        <v>1260</v>
      </c>
      <c r="I170" s="75">
        <v>0</v>
      </c>
      <c r="J170" s="75">
        <v>0</v>
      </c>
      <c r="K170">
        <f t="shared" si="2"/>
        <v>0</v>
      </c>
    </row>
    <row r="171" spans="1:11" x14ac:dyDescent="0.2">
      <c r="A171" s="73" t="s">
        <v>12</v>
      </c>
      <c r="B171" s="74">
        <v>42622</v>
      </c>
      <c r="C171" s="75">
        <v>218221</v>
      </c>
      <c r="D171" s="75">
        <v>274803260</v>
      </c>
      <c r="E171" s="75">
        <v>1250</v>
      </c>
      <c r="F171" s="75">
        <v>1260</v>
      </c>
      <c r="G171" s="75">
        <v>1259.29</v>
      </c>
      <c r="H171" s="75">
        <v>1250</v>
      </c>
      <c r="I171" s="75">
        <v>-2.34</v>
      </c>
      <c r="J171" s="75">
        <v>-30</v>
      </c>
      <c r="K171">
        <f t="shared" si="2"/>
        <v>-2.34375E-2</v>
      </c>
    </row>
    <row r="172" spans="1:11" x14ac:dyDescent="0.2">
      <c r="A172" s="73" t="s">
        <v>12</v>
      </c>
      <c r="B172" s="74">
        <v>42625</v>
      </c>
      <c r="C172" s="75">
        <v>146981</v>
      </c>
      <c r="D172" s="75">
        <v>183050580</v>
      </c>
      <c r="E172" s="75">
        <v>1250</v>
      </c>
      <c r="F172" s="75">
        <v>1250</v>
      </c>
      <c r="G172" s="75">
        <v>1245.4000000000001</v>
      </c>
      <c r="H172" s="75">
        <v>1240</v>
      </c>
      <c r="I172" s="75">
        <v>0</v>
      </c>
      <c r="J172" s="75">
        <v>0</v>
      </c>
      <c r="K172">
        <f t="shared" si="2"/>
        <v>0</v>
      </c>
    </row>
    <row r="173" spans="1:11" x14ac:dyDescent="0.2">
      <c r="A173" s="73" t="s">
        <v>12</v>
      </c>
      <c r="B173" s="74">
        <v>42626</v>
      </c>
      <c r="C173" s="75">
        <v>45718</v>
      </c>
      <c r="D173" s="75">
        <v>56520990</v>
      </c>
      <c r="E173" s="75">
        <v>1240</v>
      </c>
      <c r="F173" s="75">
        <v>1240</v>
      </c>
      <c r="G173" s="75">
        <v>1236.3</v>
      </c>
      <c r="H173" s="75">
        <v>1230</v>
      </c>
      <c r="I173" s="75">
        <v>-0.8</v>
      </c>
      <c r="J173" s="75">
        <v>-10</v>
      </c>
      <c r="K173">
        <f t="shared" si="2"/>
        <v>-8.0000000000000071E-3</v>
      </c>
    </row>
    <row r="174" spans="1:11" x14ac:dyDescent="0.2">
      <c r="A174" s="73" t="s">
        <v>12</v>
      </c>
      <c r="B174" s="74">
        <v>42627</v>
      </c>
      <c r="C174" s="75">
        <v>209849</v>
      </c>
      <c r="D174" s="75">
        <v>261068975</v>
      </c>
      <c r="E174" s="75">
        <v>1275</v>
      </c>
      <c r="F174" s="75">
        <v>1275</v>
      </c>
      <c r="G174" s="75">
        <v>1244.08</v>
      </c>
      <c r="H174" s="75">
        <v>1235</v>
      </c>
      <c r="I174" s="75">
        <v>2.82</v>
      </c>
      <c r="J174" s="75">
        <v>35</v>
      </c>
      <c r="K174">
        <f t="shared" si="2"/>
        <v>2.8225806451612989E-2</v>
      </c>
    </row>
    <row r="175" spans="1:11" x14ac:dyDescent="0.2">
      <c r="A175" s="73" t="s">
        <v>12</v>
      </c>
      <c r="B175" s="74">
        <v>42628</v>
      </c>
      <c r="C175" s="75">
        <v>19856</v>
      </c>
      <c r="D175" s="75">
        <v>24365250</v>
      </c>
      <c r="E175" s="75">
        <v>1225</v>
      </c>
      <c r="F175" s="75">
        <v>1225</v>
      </c>
      <c r="G175" s="75">
        <v>1227.0999999999999</v>
      </c>
      <c r="H175" s="75">
        <v>1225</v>
      </c>
      <c r="I175" s="75">
        <v>-3.92</v>
      </c>
      <c r="J175" s="75">
        <v>-50</v>
      </c>
      <c r="K175">
        <f t="shared" si="2"/>
        <v>-3.9215686274509776E-2</v>
      </c>
    </row>
    <row r="176" spans="1:11" x14ac:dyDescent="0.2">
      <c r="A176" s="73" t="s">
        <v>12</v>
      </c>
      <c r="B176" s="74">
        <v>42629</v>
      </c>
      <c r="C176" s="75">
        <v>459484</v>
      </c>
      <c r="D176" s="75">
        <v>558493695</v>
      </c>
      <c r="E176" s="75">
        <v>1200</v>
      </c>
      <c r="F176" s="75">
        <v>1225</v>
      </c>
      <c r="G176" s="75">
        <v>1215.48</v>
      </c>
      <c r="H176" s="75">
        <v>1200</v>
      </c>
      <c r="I176" s="75">
        <v>-2.04</v>
      </c>
      <c r="J176" s="75">
        <v>-25</v>
      </c>
      <c r="K176">
        <f t="shared" si="2"/>
        <v>-2.0408163265306145E-2</v>
      </c>
    </row>
    <row r="177" spans="1:11" x14ac:dyDescent="0.2">
      <c r="A177" s="73" t="s">
        <v>12</v>
      </c>
      <c r="B177" s="74">
        <v>42632</v>
      </c>
      <c r="C177" s="75">
        <v>81176</v>
      </c>
      <c r="D177" s="75">
        <v>98532835</v>
      </c>
      <c r="E177" s="75">
        <v>1210</v>
      </c>
      <c r="F177" s="75">
        <v>1225</v>
      </c>
      <c r="G177" s="75">
        <v>1213.82</v>
      </c>
      <c r="H177" s="75">
        <v>1210</v>
      </c>
      <c r="I177" s="75">
        <v>0.83</v>
      </c>
      <c r="J177" s="75">
        <v>10</v>
      </c>
      <c r="K177">
        <f t="shared" si="2"/>
        <v>8.3333333333333037E-3</v>
      </c>
    </row>
    <row r="178" spans="1:11" x14ac:dyDescent="0.2">
      <c r="A178" s="73" t="s">
        <v>12</v>
      </c>
      <c r="B178" s="74">
        <v>42633</v>
      </c>
      <c r="C178" s="75">
        <v>74876</v>
      </c>
      <c r="D178" s="75">
        <v>89284870</v>
      </c>
      <c r="E178" s="75">
        <v>1180</v>
      </c>
      <c r="F178" s="75">
        <v>1210</v>
      </c>
      <c r="G178" s="75">
        <v>1192.44</v>
      </c>
      <c r="H178" s="75">
        <v>1180</v>
      </c>
      <c r="I178" s="75">
        <v>-2.48</v>
      </c>
      <c r="J178" s="75">
        <v>-30</v>
      </c>
      <c r="K178">
        <f t="shared" si="2"/>
        <v>-2.4793388429752095E-2</v>
      </c>
    </row>
    <row r="179" spans="1:11" x14ac:dyDescent="0.2">
      <c r="A179" s="73" t="s">
        <v>12</v>
      </c>
      <c r="B179" s="74">
        <v>42634</v>
      </c>
      <c r="C179" s="75">
        <v>64178</v>
      </c>
      <c r="D179" s="75">
        <v>76176630</v>
      </c>
      <c r="E179" s="75">
        <v>1205</v>
      </c>
      <c r="F179" s="75">
        <v>1210</v>
      </c>
      <c r="G179" s="75">
        <v>1186.96</v>
      </c>
      <c r="H179" s="75">
        <v>1170</v>
      </c>
      <c r="I179" s="75">
        <v>2.12</v>
      </c>
      <c r="J179" s="75">
        <v>25</v>
      </c>
      <c r="K179">
        <f t="shared" si="2"/>
        <v>2.1186440677966045E-2</v>
      </c>
    </row>
    <row r="180" spans="1:11" x14ac:dyDescent="0.2">
      <c r="A180" s="73" t="s">
        <v>12</v>
      </c>
      <c r="B180" s="74">
        <v>42635</v>
      </c>
      <c r="C180" s="75">
        <v>215641</v>
      </c>
      <c r="D180" s="75">
        <v>262160305</v>
      </c>
      <c r="E180" s="75">
        <v>1220</v>
      </c>
      <c r="F180" s="75">
        <v>1225</v>
      </c>
      <c r="G180" s="75">
        <v>1215.73</v>
      </c>
      <c r="H180" s="75">
        <v>1205</v>
      </c>
      <c r="I180" s="75">
        <v>1.24</v>
      </c>
      <c r="J180" s="75">
        <v>15</v>
      </c>
      <c r="K180">
        <f t="shared" si="2"/>
        <v>1.2448132780082943E-2</v>
      </c>
    </row>
    <row r="181" spans="1:11" x14ac:dyDescent="0.2">
      <c r="A181" s="73" t="s">
        <v>12</v>
      </c>
      <c r="B181" s="74">
        <v>42636</v>
      </c>
      <c r="C181" s="75">
        <v>138917</v>
      </c>
      <c r="D181" s="75">
        <v>170000930</v>
      </c>
      <c r="E181" s="75">
        <v>1215</v>
      </c>
      <c r="F181" s="75">
        <v>1240</v>
      </c>
      <c r="G181" s="75">
        <v>1223.76</v>
      </c>
      <c r="H181" s="75">
        <v>1215</v>
      </c>
      <c r="I181" s="75">
        <v>-0.41</v>
      </c>
      <c r="J181" s="75">
        <v>-5</v>
      </c>
      <c r="K181">
        <f t="shared" si="2"/>
        <v>-4.098360655737654E-3</v>
      </c>
    </row>
    <row r="182" spans="1:11" x14ac:dyDescent="0.2">
      <c r="A182" s="73" t="s">
        <v>12</v>
      </c>
      <c r="B182" s="74">
        <v>42639</v>
      </c>
      <c r="C182" s="75">
        <v>40566</v>
      </c>
      <c r="D182" s="75">
        <v>49583305</v>
      </c>
      <c r="E182" s="75">
        <v>1230</v>
      </c>
      <c r="F182" s="75">
        <v>1230</v>
      </c>
      <c r="G182" s="75">
        <v>1222.29</v>
      </c>
      <c r="H182" s="75">
        <v>1215</v>
      </c>
      <c r="I182" s="75">
        <v>1.23</v>
      </c>
      <c r="J182" s="75">
        <v>15</v>
      </c>
      <c r="K182">
        <f t="shared" si="2"/>
        <v>1.2345679012345734E-2</v>
      </c>
    </row>
    <row r="183" spans="1:11" x14ac:dyDescent="0.2">
      <c r="A183" s="73" t="s">
        <v>12</v>
      </c>
      <c r="B183" s="74">
        <v>42640</v>
      </c>
      <c r="C183" s="75">
        <v>75256</v>
      </c>
      <c r="D183" s="75">
        <v>91690490</v>
      </c>
      <c r="E183" s="75">
        <v>1215</v>
      </c>
      <c r="F183" s="75">
        <v>1225</v>
      </c>
      <c r="G183" s="75">
        <v>1218.3800000000001</v>
      </c>
      <c r="H183" s="75">
        <v>1210</v>
      </c>
      <c r="I183" s="75">
        <v>-1.22</v>
      </c>
      <c r="J183" s="75">
        <v>-15</v>
      </c>
      <c r="K183">
        <f t="shared" si="2"/>
        <v>-1.2195121951219523E-2</v>
      </c>
    </row>
    <row r="184" spans="1:11" x14ac:dyDescent="0.2">
      <c r="A184" s="73" t="s">
        <v>12</v>
      </c>
      <c r="B184" s="74">
        <v>42641</v>
      </c>
      <c r="C184" s="75">
        <v>645459</v>
      </c>
      <c r="D184" s="75">
        <v>795045515</v>
      </c>
      <c r="E184" s="75">
        <v>1240</v>
      </c>
      <c r="F184" s="75">
        <v>1240</v>
      </c>
      <c r="G184" s="75">
        <v>1231.75</v>
      </c>
      <c r="H184" s="75">
        <v>1225</v>
      </c>
      <c r="I184" s="75">
        <v>2.06</v>
      </c>
      <c r="J184" s="75">
        <v>25</v>
      </c>
      <c r="K184">
        <f t="shared" si="2"/>
        <v>2.0576131687242816E-2</v>
      </c>
    </row>
    <row r="185" spans="1:11" x14ac:dyDescent="0.2">
      <c r="A185" s="73" t="s">
        <v>12</v>
      </c>
      <c r="B185" s="74">
        <v>42642</v>
      </c>
      <c r="C185" s="75">
        <v>41864</v>
      </c>
      <c r="D185" s="75">
        <v>52350280</v>
      </c>
      <c r="E185" s="75">
        <v>1250</v>
      </c>
      <c r="F185" s="75">
        <v>1250</v>
      </c>
      <c r="G185" s="75">
        <v>1250.48</v>
      </c>
      <c r="H185" s="75">
        <v>1250</v>
      </c>
      <c r="I185" s="75">
        <v>0.81</v>
      </c>
      <c r="J185" s="75">
        <v>10</v>
      </c>
      <c r="K185">
        <f t="shared" si="2"/>
        <v>8.0645161290322509E-3</v>
      </c>
    </row>
    <row r="186" spans="1:11" x14ac:dyDescent="0.2">
      <c r="A186" s="73" t="s">
        <v>12</v>
      </c>
      <c r="B186" s="74">
        <v>42643</v>
      </c>
      <c r="C186" s="75">
        <v>45267</v>
      </c>
      <c r="D186" s="75">
        <v>56423115</v>
      </c>
      <c r="E186" s="75">
        <v>1240</v>
      </c>
      <c r="F186" s="75">
        <v>1250</v>
      </c>
      <c r="G186" s="75">
        <v>1246.45</v>
      </c>
      <c r="H186" s="75">
        <v>1240</v>
      </c>
      <c r="I186" s="75">
        <v>-0.8</v>
      </c>
      <c r="J186" s="75">
        <v>-10</v>
      </c>
      <c r="K186">
        <f t="shared" si="2"/>
        <v>-8.0000000000000071E-3</v>
      </c>
    </row>
    <row r="187" spans="1:11" x14ac:dyDescent="0.2">
      <c r="A187" s="73" t="s">
        <v>12</v>
      </c>
      <c r="B187" s="74">
        <v>42646</v>
      </c>
      <c r="C187" s="75">
        <v>60526</v>
      </c>
      <c r="D187" s="75">
        <v>73915825</v>
      </c>
      <c r="E187" s="75">
        <v>1225</v>
      </c>
      <c r="F187" s="75">
        <v>1225</v>
      </c>
      <c r="G187" s="75">
        <v>1221.22</v>
      </c>
      <c r="H187" s="75">
        <v>1215</v>
      </c>
      <c r="I187" s="75">
        <v>-1.21</v>
      </c>
      <c r="J187" s="75">
        <v>-15</v>
      </c>
      <c r="K187">
        <f t="shared" si="2"/>
        <v>-1.2096774193548376E-2</v>
      </c>
    </row>
    <row r="188" spans="1:11" x14ac:dyDescent="0.2">
      <c r="A188" s="73" t="s">
        <v>12</v>
      </c>
      <c r="B188" s="74">
        <v>42647</v>
      </c>
      <c r="C188" s="75">
        <v>1234663</v>
      </c>
      <c r="D188" s="75">
        <v>1500419210</v>
      </c>
      <c r="E188" s="75">
        <v>1235</v>
      </c>
      <c r="F188" s="75">
        <v>1235</v>
      </c>
      <c r="G188" s="75">
        <v>1215.25</v>
      </c>
      <c r="H188" s="75">
        <v>1200</v>
      </c>
      <c r="I188" s="75">
        <v>0.82</v>
      </c>
      <c r="J188" s="75">
        <v>10</v>
      </c>
      <c r="K188">
        <f t="shared" si="2"/>
        <v>8.1632653061225469E-3</v>
      </c>
    </row>
    <row r="189" spans="1:11" x14ac:dyDescent="0.2">
      <c r="A189" s="73" t="s">
        <v>12</v>
      </c>
      <c r="B189" s="74">
        <v>42648</v>
      </c>
      <c r="C189" s="75">
        <v>106761</v>
      </c>
      <c r="D189" s="75">
        <v>131315275</v>
      </c>
      <c r="E189" s="75">
        <v>1230</v>
      </c>
      <c r="F189" s="75">
        <v>1230</v>
      </c>
      <c r="G189" s="75">
        <v>1229.99</v>
      </c>
      <c r="H189" s="75">
        <v>1230</v>
      </c>
      <c r="I189" s="75">
        <v>-0.4</v>
      </c>
      <c r="J189" s="75">
        <v>-5</v>
      </c>
      <c r="K189">
        <f t="shared" si="2"/>
        <v>-4.0485829959514552E-3</v>
      </c>
    </row>
    <row r="190" spans="1:11" x14ac:dyDescent="0.2">
      <c r="A190" s="73" t="s">
        <v>12</v>
      </c>
      <c r="B190" s="74">
        <v>42649</v>
      </c>
      <c r="C190" s="75">
        <v>69042</v>
      </c>
      <c r="D190" s="75">
        <v>84829920</v>
      </c>
      <c r="E190" s="75">
        <v>1240</v>
      </c>
      <c r="F190" s="75">
        <v>1240</v>
      </c>
      <c r="G190" s="75">
        <v>1228.67</v>
      </c>
      <c r="H190" s="75">
        <v>1225</v>
      </c>
      <c r="I190" s="75">
        <v>0.81</v>
      </c>
      <c r="J190" s="75">
        <v>10</v>
      </c>
      <c r="K190">
        <f t="shared" si="2"/>
        <v>8.1300813008129413E-3</v>
      </c>
    </row>
    <row r="191" spans="1:11" x14ac:dyDescent="0.2">
      <c r="A191" s="73" t="s">
        <v>12</v>
      </c>
      <c r="B191" s="74">
        <v>42650</v>
      </c>
      <c r="C191" s="75">
        <v>62505</v>
      </c>
      <c r="D191" s="75">
        <v>75587770</v>
      </c>
      <c r="E191" s="75">
        <v>1210</v>
      </c>
      <c r="F191" s="75">
        <v>1210</v>
      </c>
      <c r="G191" s="75">
        <v>1209.31</v>
      </c>
      <c r="H191" s="75">
        <v>1210</v>
      </c>
      <c r="I191" s="75">
        <v>-2.42</v>
      </c>
      <c r="J191" s="75">
        <v>-30</v>
      </c>
      <c r="K191">
        <f t="shared" si="2"/>
        <v>-2.4193548387096753E-2</v>
      </c>
    </row>
    <row r="192" spans="1:11" x14ac:dyDescent="0.2">
      <c r="A192" s="73" t="s">
        <v>12</v>
      </c>
      <c r="B192" s="74">
        <v>42653</v>
      </c>
      <c r="C192" s="75">
        <v>25182</v>
      </c>
      <c r="D192" s="75">
        <v>30822040</v>
      </c>
      <c r="E192" s="75">
        <v>1230</v>
      </c>
      <c r="F192" s="75">
        <v>1230</v>
      </c>
      <c r="G192" s="75">
        <v>1223.97</v>
      </c>
      <c r="H192" s="75">
        <v>1220</v>
      </c>
      <c r="I192" s="75">
        <v>1.65</v>
      </c>
      <c r="J192" s="75">
        <v>20</v>
      </c>
      <c r="K192">
        <f t="shared" si="2"/>
        <v>1.6528925619834656E-2</v>
      </c>
    </row>
    <row r="193" spans="1:11" x14ac:dyDescent="0.2">
      <c r="A193" s="73" t="s">
        <v>12</v>
      </c>
      <c r="B193" s="74">
        <v>42654</v>
      </c>
      <c r="C193" s="75">
        <v>133057</v>
      </c>
      <c r="D193" s="75">
        <v>163164255</v>
      </c>
      <c r="E193" s="75">
        <v>1215</v>
      </c>
      <c r="F193" s="75">
        <v>1230</v>
      </c>
      <c r="G193" s="75">
        <v>1226.27</v>
      </c>
      <c r="H193" s="75">
        <v>1215</v>
      </c>
      <c r="I193" s="75">
        <v>-1.22</v>
      </c>
      <c r="J193" s="75">
        <v>-15</v>
      </c>
      <c r="K193">
        <f t="shared" si="2"/>
        <v>-1.2195121951219523E-2</v>
      </c>
    </row>
    <row r="194" spans="1:11" x14ac:dyDescent="0.2">
      <c r="A194" s="73" t="s">
        <v>12</v>
      </c>
      <c r="B194" s="74">
        <v>42655</v>
      </c>
      <c r="C194" s="75">
        <v>52074</v>
      </c>
      <c r="D194" s="75">
        <v>62683565</v>
      </c>
      <c r="E194" s="75">
        <v>1220</v>
      </c>
      <c r="F194" s="75">
        <v>1225</v>
      </c>
      <c r="G194" s="75">
        <v>1203.74</v>
      </c>
      <c r="H194" s="75">
        <v>1190</v>
      </c>
      <c r="I194" s="75">
        <v>0.41</v>
      </c>
      <c r="J194" s="75">
        <v>5</v>
      </c>
      <c r="K194">
        <f t="shared" si="2"/>
        <v>4.115226337448652E-3</v>
      </c>
    </row>
    <row r="195" spans="1:11" x14ac:dyDescent="0.2">
      <c r="A195" s="73" t="s">
        <v>12</v>
      </c>
      <c r="B195" s="74">
        <v>42656</v>
      </c>
      <c r="C195" s="75">
        <v>510419</v>
      </c>
      <c r="D195" s="75">
        <v>614645910</v>
      </c>
      <c r="E195" s="75">
        <v>1205</v>
      </c>
      <c r="F195" s="75">
        <v>1205</v>
      </c>
      <c r="G195" s="75">
        <v>1204.2</v>
      </c>
      <c r="H195" s="75">
        <v>1195</v>
      </c>
      <c r="I195" s="75">
        <v>-1.23</v>
      </c>
      <c r="J195" s="75">
        <v>-15</v>
      </c>
      <c r="K195">
        <f t="shared" si="2"/>
        <v>-1.2295081967213073E-2</v>
      </c>
    </row>
    <row r="196" spans="1:11" x14ac:dyDescent="0.2">
      <c r="A196" s="73" t="s">
        <v>12</v>
      </c>
      <c r="B196" s="74">
        <v>42657</v>
      </c>
      <c r="C196" s="75">
        <v>56451</v>
      </c>
      <c r="D196" s="75">
        <v>68225065</v>
      </c>
      <c r="E196" s="75">
        <v>1210</v>
      </c>
      <c r="F196" s="75">
        <v>1210</v>
      </c>
      <c r="G196" s="75">
        <v>1208.57</v>
      </c>
      <c r="H196" s="75">
        <v>1205</v>
      </c>
      <c r="I196" s="75">
        <v>0.41</v>
      </c>
      <c r="J196" s="75">
        <v>5</v>
      </c>
      <c r="K196">
        <f t="shared" ref="K196:K259" si="3">+E196/E195-1</f>
        <v>4.1493775933609811E-3</v>
      </c>
    </row>
    <row r="197" spans="1:11" x14ac:dyDescent="0.2">
      <c r="A197" s="73" t="s">
        <v>12</v>
      </c>
      <c r="B197" s="74">
        <v>42661</v>
      </c>
      <c r="C197" s="75">
        <v>193352</v>
      </c>
      <c r="D197" s="75">
        <v>238083825</v>
      </c>
      <c r="E197" s="75">
        <v>1235</v>
      </c>
      <c r="F197" s="75">
        <v>1235</v>
      </c>
      <c r="G197" s="75">
        <v>1231.3499999999999</v>
      </c>
      <c r="H197" s="75">
        <v>1225</v>
      </c>
      <c r="I197" s="75">
        <v>2.0699999999999998</v>
      </c>
      <c r="J197" s="75">
        <v>25</v>
      </c>
      <c r="K197">
        <f t="shared" si="3"/>
        <v>2.0661157024793431E-2</v>
      </c>
    </row>
    <row r="198" spans="1:11" x14ac:dyDescent="0.2">
      <c r="A198" s="73" t="s">
        <v>12</v>
      </c>
      <c r="B198" s="74">
        <v>42662</v>
      </c>
      <c r="C198" s="75">
        <v>162077</v>
      </c>
      <c r="D198" s="75">
        <v>201989785</v>
      </c>
      <c r="E198" s="75">
        <v>1245</v>
      </c>
      <c r="F198" s="75">
        <v>1250</v>
      </c>
      <c r="G198" s="75">
        <v>1246.26</v>
      </c>
      <c r="H198" s="75">
        <v>1240</v>
      </c>
      <c r="I198" s="75">
        <v>0.81</v>
      </c>
      <c r="J198" s="75">
        <v>10</v>
      </c>
      <c r="K198">
        <f t="shared" si="3"/>
        <v>8.0971659919029104E-3</v>
      </c>
    </row>
    <row r="199" spans="1:11" x14ac:dyDescent="0.2">
      <c r="A199" s="73" t="s">
        <v>12</v>
      </c>
      <c r="B199" s="74">
        <v>42663</v>
      </c>
      <c r="C199" s="75">
        <v>178337</v>
      </c>
      <c r="D199" s="75">
        <v>220305955</v>
      </c>
      <c r="E199" s="75">
        <v>1245</v>
      </c>
      <c r="F199" s="75">
        <v>1245</v>
      </c>
      <c r="G199" s="75">
        <v>1235.3399999999999</v>
      </c>
      <c r="H199" s="75">
        <v>1235</v>
      </c>
      <c r="I199" s="75">
        <v>0</v>
      </c>
      <c r="J199" s="75">
        <v>0</v>
      </c>
      <c r="K199">
        <f t="shared" si="3"/>
        <v>0</v>
      </c>
    </row>
    <row r="200" spans="1:11" x14ac:dyDescent="0.2">
      <c r="A200" s="73" t="s">
        <v>12</v>
      </c>
      <c r="B200" s="74">
        <v>42664</v>
      </c>
      <c r="C200" s="75">
        <v>350234</v>
      </c>
      <c r="D200" s="75">
        <v>433632130</v>
      </c>
      <c r="E200" s="75">
        <v>1235</v>
      </c>
      <c r="F200" s="75">
        <v>1245</v>
      </c>
      <c r="G200" s="75">
        <v>1238.1199999999999</v>
      </c>
      <c r="H200" s="75">
        <v>1175</v>
      </c>
      <c r="I200" s="75">
        <v>-0.8</v>
      </c>
      <c r="J200" s="75">
        <v>-10</v>
      </c>
      <c r="K200">
        <f t="shared" si="3"/>
        <v>-8.0321285140562138E-3</v>
      </c>
    </row>
    <row r="201" spans="1:11" x14ac:dyDescent="0.2">
      <c r="A201" s="73" t="s">
        <v>12</v>
      </c>
      <c r="B201" s="74">
        <v>42667</v>
      </c>
      <c r="C201" s="75">
        <v>16247</v>
      </c>
      <c r="D201" s="75">
        <v>20037570</v>
      </c>
      <c r="E201" s="75">
        <v>1235</v>
      </c>
      <c r="F201" s="75">
        <v>1235</v>
      </c>
      <c r="G201" s="75">
        <v>1233.31</v>
      </c>
      <c r="H201" s="75">
        <v>1235</v>
      </c>
      <c r="I201" s="75">
        <v>0</v>
      </c>
      <c r="J201" s="75">
        <v>0</v>
      </c>
      <c r="K201">
        <f t="shared" si="3"/>
        <v>0</v>
      </c>
    </row>
    <row r="202" spans="1:11" x14ac:dyDescent="0.2">
      <c r="A202" s="73" t="s">
        <v>12</v>
      </c>
      <c r="B202" s="74">
        <v>42668</v>
      </c>
      <c r="C202" s="75">
        <v>142633</v>
      </c>
      <c r="D202" s="75">
        <v>173632790</v>
      </c>
      <c r="E202" s="75">
        <v>1215</v>
      </c>
      <c r="F202" s="75">
        <v>1225</v>
      </c>
      <c r="G202" s="75">
        <v>1217.3399999999999</v>
      </c>
      <c r="H202" s="75">
        <v>1215</v>
      </c>
      <c r="I202" s="75">
        <v>-1.62</v>
      </c>
      <c r="J202" s="75">
        <v>-20</v>
      </c>
      <c r="K202">
        <f t="shared" si="3"/>
        <v>-1.619433198380571E-2</v>
      </c>
    </row>
    <row r="203" spans="1:11" x14ac:dyDescent="0.2">
      <c r="A203" s="73" t="s">
        <v>12</v>
      </c>
      <c r="B203" s="74">
        <v>42669</v>
      </c>
      <c r="C203" s="75">
        <v>19996</v>
      </c>
      <c r="D203" s="75">
        <v>24404350</v>
      </c>
      <c r="E203" s="75">
        <v>1215</v>
      </c>
      <c r="F203" s="75">
        <v>1215</v>
      </c>
      <c r="G203" s="75">
        <v>1220.46</v>
      </c>
      <c r="H203" s="75">
        <v>1215</v>
      </c>
      <c r="I203" s="75">
        <v>0</v>
      </c>
      <c r="J203" s="75">
        <v>0</v>
      </c>
      <c r="K203">
        <f t="shared" si="3"/>
        <v>0</v>
      </c>
    </row>
    <row r="204" spans="1:11" x14ac:dyDescent="0.2">
      <c r="A204" s="73" t="s">
        <v>12</v>
      </c>
      <c r="B204" s="74">
        <v>42670</v>
      </c>
      <c r="C204" s="75">
        <v>14146</v>
      </c>
      <c r="D204" s="75">
        <v>17395810</v>
      </c>
      <c r="E204" s="75">
        <v>1215</v>
      </c>
      <c r="F204" s="75">
        <v>0</v>
      </c>
      <c r="G204" s="75">
        <v>1229.73</v>
      </c>
      <c r="H204" s="75">
        <v>0</v>
      </c>
      <c r="I204" s="75">
        <v>0</v>
      </c>
      <c r="J204" s="75">
        <v>0</v>
      </c>
      <c r="K204">
        <f t="shared" si="3"/>
        <v>0</v>
      </c>
    </row>
    <row r="205" spans="1:11" x14ac:dyDescent="0.2">
      <c r="A205" s="73" t="s">
        <v>12</v>
      </c>
      <c r="B205" s="74">
        <v>42671</v>
      </c>
      <c r="C205" s="75">
        <v>39097</v>
      </c>
      <c r="D205" s="75">
        <v>47464680</v>
      </c>
      <c r="E205" s="75">
        <v>1210</v>
      </c>
      <c r="F205" s="75">
        <v>1210</v>
      </c>
      <c r="G205" s="75">
        <v>1214.02</v>
      </c>
      <c r="H205" s="75">
        <v>1210</v>
      </c>
      <c r="I205" s="75">
        <v>-0.41</v>
      </c>
      <c r="J205" s="75">
        <v>-5</v>
      </c>
      <c r="K205">
        <f t="shared" si="3"/>
        <v>-4.1152263374485409E-3</v>
      </c>
    </row>
    <row r="206" spans="1:11" x14ac:dyDescent="0.2">
      <c r="A206" s="73" t="s">
        <v>12</v>
      </c>
      <c r="B206" s="74">
        <v>42674</v>
      </c>
      <c r="C206" s="75">
        <v>264567</v>
      </c>
      <c r="D206" s="75">
        <v>324788250</v>
      </c>
      <c r="E206" s="75">
        <v>1240</v>
      </c>
      <c r="F206" s="75">
        <v>1240</v>
      </c>
      <c r="G206" s="75">
        <v>1227.6199999999999</v>
      </c>
      <c r="H206" s="75">
        <v>1185</v>
      </c>
      <c r="I206" s="75">
        <v>2.48</v>
      </c>
      <c r="J206" s="75">
        <v>30</v>
      </c>
      <c r="K206">
        <f t="shared" si="3"/>
        <v>2.4793388429751984E-2</v>
      </c>
    </row>
    <row r="207" spans="1:11" x14ac:dyDescent="0.2">
      <c r="A207" s="73" t="s">
        <v>12</v>
      </c>
      <c r="B207" s="74">
        <v>42675</v>
      </c>
      <c r="C207" s="75">
        <v>62999</v>
      </c>
      <c r="D207" s="75">
        <v>77373905</v>
      </c>
      <c r="E207" s="75">
        <v>1225</v>
      </c>
      <c r="F207" s="75">
        <v>1240</v>
      </c>
      <c r="G207" s="75">
        <v>1228.18</v>
      </c>
      <c r="H207" s="75">
        <v>1225</v>
      </c>
      <c r="I207" s="75">
        <v>-1.21</v>
      </c>
      <c r="J207" s="75">
        <v>-15</v>
      </c>
      <c r="K207">
        <f t="shared" si="3"/>
        <v>-1.2096774193548376E-2</v>
      </c>
    </row>
    <row r="208" spans="1:11" x14ac:dyDescent="0.2">
      <c r="A208" s="73" t="s">
        <v>12</v>
      </c>
      <c r="B208" s="74">
        <v>42676</v>
      </c>
      <c r="C208" s="75">
        <v>54411</v>
      </c>
      <c r="D208" s="75">
        <v>67063375</v>
      </c>
      <c r="E208" s="75">
        <v>1230</v>
      </c>
      <c r="F208" s="75">
        <v>1235</v>
      </c>
      <c r="G208" s="75">
        <v>1232.53</v>
      </c>
      <c r="H208" s="75">
        <v>1230</v>
      </c>
      <c r="I208" s="75">
        <v>0.41</v>
      </c>
      <c r="J208" s="75">
        <v>5</v>
      </c>
      <c r="K208">
        <f t="shared" si="3"/>
        <v>4.0816326530612734E-3</v>
      </c>
    </row>
    <row r="209" spans="1:11" x14ac:dyDescent="0.2">
      <c r="A209" s="73" t="s">
        <v>12</v>
      </c>
      <c r="B209" s="74">
        <v>42677</v>
      </c>
      <c r="C209" s="75">
        <v>114467</v>
      </c>
      <c r="D209" s="75">
        <v>140813265</v>
      </c>
      <c r="E209" s="75">
        <v>1230</v>
      </c>
      <c r="F209" s="75">
        <v>1230</v>
      </c>
      <c r="G209" s="75">
        <v>1230.1600000000001</v>
      </c>
      <c r="H209" s="75">
        <v>1230</v>
      </c>
      <c r="I209" s="75">
        <v>0</v>
      </c>
      <c r="J209" s="75">
        <v>0</v>
      </c>
      <c r="K209">
        <f t="shared" si="3"/>
        <v>0</v>
      </c>
    </row>
    <row r="210" spans="1:11" x14ac:dyDescent="0.2">
      <c r="A210" s="73" t="s">
        <v>12</v>
      </c>
      <c r="B210" s="74">
        <v>42678</v>
      </c>
      <c r="C210" s="75">
        <v>51000</v>
      </c>
      <c r="D210" s="75">
        <v>62066600</v>
      </c>
      <c r="E210" s="75">
        <v>1215</v>
      </c>
      <c r="F210" s="75">
        <v>1220</v>
      </c>
      <c r="G210" s="75">
        <v>1216.99</v>
      </c>
      <c r="H210" s="75">
        <v>1215</v>
      </c>
      <c r="I210" s="75">
        <v>-1.22</v>
      </c>
      <c r="J210" s="75">
        <v>-15</v>
      </c>
      <c r="K210">
        <f t="shared" si="3"/>
        <v>-1.2195121951219523E-2</v>
      </c>
    </row>
    <row r="211" spans="1:11" x14ac:dyDescent="0.2">
      <c r="A211" s="73" t="s">
        <v>12</v>
      </c>
      <c r="B211" s="74">
        <v>42682</v>
      </c>
      <c r="C211" s="75">
        <v>46863</v>
      </c>
      <c r="D211" s="75">
        <v>57042270</v>
      </c>
      <c r="E211" s="75">
        <v>1230</v>
      </c>
      <c r="F211" s="75">
        <v>1230</v>
      </c>
      <c r="G211" s="75">
        <v>1217.21</v>
      </c>
      <c r="H211" s="75">
        <v>1210</v>
      </c>
      <c r="I211" s="75">
        <v>1.23</v>
      </c>
      <c r="J211" s="75">
        <v>15</v>
      </c>
      <c r="K211">
        <f t="shared" si="3"/>
        <v>1.2345679012345734E-2</v>
      </c>
    </row>
    <row r="212" spans="1:11" x14ac:dyDescent="0.2">
      <c r="A212" s="73" t="s">
        <v>12</v>
      </c>
      <c r="B212" s="74">
        <v>42683</v>
      </c>
      <c r="C212" s="75">
        <v>97527</v>
      </c>
      <c r="D212" s="75">
        <v>118784015</v>
      </c>
      <c r="E212" s="75">
        <v>1230</v>
      </c>
      <c r="F212" s="75">
        <v>1230</v>
      </c>
      <c r="G212" s="75">
        <v>1217.96</v>
      </c>
      <c r="H212" s="75">
        <v>1210</v>
      </c>
      <c r="I212" s="75">
        <v>0</v>
      </c>
      <c r="J212" s="75">
        <v>0</v>
      </c>
      <c r="K212">
        <f t="shared" si="3"/>
        <v>0</v>
      </c>
    </row>
    <row r="213" spans="1:11" x14ac:dyDescent="0.2">
      <c r="A213" s="73" t="s">
        <v>12</v>
      </c>
      <c r="B213" s="74">
        <v>42684</v>
      </c>
      <c r="C213" s="75">
        <v>199201</v>
      </c>
      <c r="D213" s="75">
        <v>239172355</v>
      </c>
      <c r="E213" s="75">
        <v>1195</v>
      </c>
      <c r="F213" s="75">
        <v>1215</v>
      </c>
      <c r="G213" s="75">
        <v>1200.6600000000001</v>
      </c>
      <c r="H213" s="75">
        <v>1195</v>
      </c>
      <c r="I213" s="75">
        <v>-2.85</v>
      </c>
      <c r="J213" s="75">
        <v>-35</v>
      </c>
      <c r="K213">
        <f t="shared" si="3"/>
        <v>-2.8455284552845517E-2</v>
      </c>
    </row>
    <row r="214" spans="1:11" x14ac:dyDescent="0.2">
      <c r="A214" s="73" t="s">
        <v>12</v>
      </c>
      <c r="B214" s="74">
        <v>42685</v>
      </c>
      <c r="C214" s="75">
        <v>246147</v>
      </c>
      <c r="D214" s="75">
        <v>289940895</v>
      </c>
      <c r="E214" s="75">
        <v>1150</v>
      </c>
      <c r="F214" s="75">
        <v>1185</v>
      </c>
      <c r="G214" s="75">
        <v>1177.92</v>
      </c>
      <c r="H214" s="75">
        <v>1150</v>
      </c>
      <c r="I214" s="75">
        <v>-3.77</v>
      </c>
      <c r="J214" s="75">
        <v>-45</v>
      </c>
      <c r="K214">
        <f t="shared" si="3"/>
        <v>-3.7656903765690419E-2</v>
      </c>
    </row>
    <row r="215" spans="1:11" x14ac:dyDescent="0.2">
      <c r="A215" s="73" t="s">
        <v>12</v>
      </c>
      <c r="B215" s="74">
        <v>42689</v>
      </c>
      <c r="C215" s="75">
        <v>39680</v>
      </c>
      <c r="D215" s="75">
        <v>45770640</v>
      </c>
      <c r="E215" s="75">
        <v>1155</v>
      </c>
      <c r="F215" s="75">
        <v>1155</v>
      </c>
      <c r="G215" s="75">
        <v>1153.49</v>
      </c>
      <c r="H215" s="75">
        <v>1150</v>
      </c>
      <c r="I215" s="75">
        <v>0.43</v>
      </c>
      <c r="J215" s="75">
        <v>5</v>
      </c>
      <c r="K215">
        <f t="shared" si="3"/>
        <v>4.3478260869564966E-3</v>
      </c>
    </row>
    <row r="216" spans="1:11" x14ac:dyDescent="0.2">
      <c r="A216" s="73" t="s">
        <v>12</v>
      </c>
      <c r="B216" s="74">
        <v>42690</v>
      </c>
      <c r="C216" s="75">
        <v>583196</v>
      </c>
      <c r="D216" s="75">
        <v>676513395</v>
      </c>
      <c r="E216" s="75">
        <v>1170</v>
      </c>
      <c r="F216" s="75">
        <v>1170</v>
      </c>
      <c r="G216" s="75">
        <v>1160.01</v>
      </c>
      <c r="H216" s="75">
        <v>1155</v>
      </c>
      <c r="I216" s="75">
        <v>1.3</v>
      </c>
      <c r="J216" s="75">
        <v>15</v>
      </c>
      <c r="K216">
        <f t="shared" si="3"/>
        <v>1.298701298701288E-2</v>
      </c>
    </row>
    <row r="217" spans="1:11" x14ac:dyDescent="0.2">
      <c r="A217" s="73" t="s">
        <v>12</v>
      </c>
      <c r="B217" s="74">
        <v>42691</v>
      </c>
      <c r="C217" s="75">
        <v>99226</v>
      </c>
      <c r="D217" s="75">
        <v>116208985</v>
      </c>
      <c r="E217" s="75">
        <v>1170</v>
      </c>
      <c r="F217" s="75">
        <v>1175</v>
      </c>
      <c r="G217" s="75">
        <v>1171.1500000000001</v>
      </c>
      <c r="H217" s="75">
        <v>1170</v>
      </c>
      <c r="I217" s="75">
        <v>0</v>
      </c>
      <c r="J217" s="75">
        <v>0</v>
      </c>
      <c r="K217">
        <f t="shared" si="3"/>
        <v>0</v>
      </c>
    </row>
    <row r="218" spans="1:11" x14ac:dyDescent="0.2">
      <c r="A218" s="73" t="s">
        <v>12</v>
      </c>
      <c r="B218" s="74">
        <v>42692</v>
      </c>
      <c r="C218" s="75">
        <v>30554</v>
      </c>
      <c r="D218" s="75">
        <v>35621335</v>
      </c>
      <c r="E218" s="75">
        <v>1160</v>
      </c>
      <c r="F218" s="75">
        <v>1170</v>
      </c>
      <c r="G218" s="75">
        <v>1165.8499999999999</v>
      </c>
      <c r="H218" s="75">
        <v>1160</v>
      </c>
      <c r="I218" s="75">
        <v>-0.85</v>
      </c>
      <c r="J218" s="75">
        <v>-10</v>
      </c>
      <c r="K218">
        <f t="shared" si="3"/>
        <v>-8.5470085470085166E-3</v>
      </c>
    </row>
    <row r="219" spans="1:11" x14ac:dyDescent="0.2">
      <c r="A219" s="73" t="s">
        <v>12</v>
      </c>
      <c r="B219" s="74">
        <v>42695</v>
      </c>
      <c r="C219" s="75">
        <v>170266</v>
      </c>
      <c r="D219" s="75">
        <v>198571155</v>
      </c>
      <c r="E219" s="75">
        <v>1165</v>
      </c>
      <c r="F219" s="75">
        <v>1175</v>
      </c>
      <c r="G219" s="75">
        <v>1166.24</v>
      </c>
      <c r="H219" s="75">
        <v>1155</v>
      </c>
      <c r="I219" s="75">
        <v>0.43</v>
      </c>
      <c r="J219" s="75">
        <v>5</v>
      </c>
      <c r="K219">
        <f t="shared" si="3"/>
        <v>4.3103448275862988E-3</v>
      </c>
    </row>
    <row r="220" spans="1:11" x14ac:dyDescent="0.2">
      <c r="A220" s="73" t="s">
        <v>12</v>
      </c>
      <c r="B220" s="74">
        <v>42696</v>
      </c>
      <c r="C220" s="75">
        <v>134182</v>
      </c>
      <c r="D220" s="75">
        <v>155276075</v>
      </c>
      <c r="E220" s="75">
        <v>1150</v>
      </c>
      <c r="F220" s="75">
        <v>1165</v>
      </c>
      <c r="G220" s="75">
        <v>1157.2</v>
      </c>
      <c r="H220" s="75">
        <v>1150</v>
      </c>
      <c r="I220" s="75">
        <v>-1.29</v>
      </c>
      <c r="J220" s="75">
        <v>-15</v>
      </c>
      <c r="K220">
        <f t="shared" si="3"/>
        <v>-1.2875536480686733E-2</v>
      </c>
    </row>
    <row r="221" spans="1:11" x14ac:dyDescent="0.2">
      <c r="A221" s="73" t="s">
        <v>12</v>
      </c>
      <c r="B221" s="74">
        <v>42697</v>
      </c>
      <c r="C221" s="75">
        <v>63888</v>
      </c>
      <c r="D221" s="75">
        <v>73359770</v>
      </c>
      <c r="E221" s="75">
        <v>1150</v>
      </c>
      <c r="F221" s="75">
        <v>1150</v>
      </c>
      <c r="G221" s="75">
        <v>1148.26</v>
      </c>
      <c r="H221" s="75">
        <v>1145</v>
      </c>
      <c r="I221" s="75">
        <v>0</v>
      </c>
      <c r="J221" s="75">
        <v>0</v>
      </c>
      <c r="K221">
        <f t="shared" si="3"/>
        <v>0</v>
      </c>
    </row>
    <row r="222" spans="1:11" x14ac:dyDescent="0.2">
      <c r="A222" s="73" t="s">
        <v>12</v>
      </c>
      <c r="B222" s="74">
        <v>42698</v>
      </c>
      <c r="C222" s="75">
        <v>47651</v>
      </c>
      <c r="D222" s="75">
        <v>54597215</v>
      </c>
      <c r="E222" s="75">
        <v>1150</v>
      </c>
      <c r="F222" s="75">
        <v>1155</v>
      </c>
      <c r="G222" s="75">
        <v>1145.77</v>
      </c>
      <c r="H222" s="75">
        <v>1140</v>
      </c>
      <c r="I222" s="75">
        <v>0</v>
      </c>
      <c r="J222" s="75">
        <v>0</v>
      </c>
      <c r="K222">
        <f t="shared" si="3"/>
        <v>0</v>
      </c>
    </row>
    <row r="223" spans="1:11" x14ac:dyDescent="0.2">
      <c r="A223" s="73" t="s">
        <v>12</v>
      </c>
      <c r="B223" s="74">
        <v>42699</v>
      </c>
      <c r="C223" s="75">
        <v>39254</v>
      </c>
      <c r="D223" s="75">
        <v>45099250</v>
      </c>
      <c r="E223" s="75">
        <v>1150</v>
      </c>
      <c r="F223" s="75">
        <v>1150</v>
      </c>
      <c r="G223" s="75">
        <v>1148.9100000000001</v>
      </c>
      <c r="H223" s="75">
        <v>1145</v>
      </c>
      <c r="I223" s="75">
        <v>0</v>
      </c>
      <c r="J223" s="75">
        <v>0</v>
      </c>
      <c r="K223">
        <f t="shared" si="3"/>
        <v>0</v>
      </c>
    </row>
    <row r="224" spans="1:11" x14ac:dyDescent="0.2">
      <c r="A224" s="73" t="s">
        <v>12</v>
      </c>
      <c r="B224" s="74">
        <v>42702</v>
      </c>
      <c r="C224" s="75">
        <v>42387</v>
      </c>
      <c r="D224" s="75">
        <v>48542615</v>
      </c>
      <c r="E224" s="75">
        <v>1145</v>
      </c>
      <c r="F224" s="75">
        <v>1145</v>
      </c>
      <c r="G224" s="75">
        <v>1145.22</v>
      </c>
      <c r="H224" s="75">
        <v>1145</v>
      </c>
      <c r="I224" s="75">
        <v>-0.43</v>
      </c>
      <c r="J224" s="75">
        <v>-5</v>
      </c>
      <c r="K224">
        <f t="shared" si="3"/>
        <v>-4.3478260869564966E-3</v>
      </c>
    </row>
    <row r="225" spans="1:11" x14ac:dyDescent="0.2">
      <c r="A225" s="73" t="s">
        <v>12</v>
      </c>
      <c r="B225" s="74">
        <v>42703</v>
      </c>
      <c r="C225" s="75">
        <v>186853</v>
      </c>
      <c r="D225" s="75">
        <v>217003745</v>
      </c>
      <c r="E225" s="75">
        <v>1155</v>
      </c>
      <c r="F225" s="75">
        <v>1165</v>
      </c>
      <c r="G225" s="75">
        <v>1161.3599999999999</v>
      </c>
      <c r="H225" s="75">
        <v>1145</v>
      </c>
      <c r="I225" s="75">
        <v>0.87</v>
      </c>
      <c r="J225" s="75">
        <v>10</v>
      </c>
      <c r="K225">
        <f t="shared" si="3"/>
        <v>8.733624454148492E-3</v>
      </c>
    </row>
    <row r="226" spans="1:11" x14ac:dyDescent="0.2">
      <c r="A226" s="73" t="s">
        <v>12</v>
      </c>
      <c r="B226" s="74">
        <v>42704</v>
      </c>
      <c r="C226" s="75">
        <v>192102</v>
      </c>
      <c r="D226" s="75">
        <v>222230005</v>
      </c>
      <c r="E226" s="75">
        <v>1165</v>
      </c>
      <c r="F226" s="75">
        <v>1165</v>
      </c>
      <c r="G226" s="75">
        <v>1156.83</v>
      </c>
      <c r="H226" s="75">
        <v>1135</v>
      </c>
      <c r="I226" s="75">
        <v>0.87</v>
      </c>
      <c r="J226" s="75">
        <v>10</v>
      </c>
      <c r="K226">
        <f t="shared" si="3"/>
        <v>8.6580086580085869E-3</v>
      </c>
    </row>
    <row r="227" spans="1:11" x14ac:dyDescent="0.2">
      <c r="A227" s="73" t="s">
        <v>12</v>
      </c>
      <c r="B227" s="74">
        <v>42705</v>
      </c>
      <c r="C227" s="75">
        <v>54428</v>
      </c>
      <c r="D227" s="75">
        <v>63388335</v>
      </c>
      <c r="E227" s="75">
        <v>1165</v>
      </c>
      <c r="F227" s="75">
        <v>1165</v>
      </c>
      <c r="G227" s="75">
        <v>1164.6300000000001</v>
      </c>
      <c r="H227" s="75">
        <v>1165</v>
      </c>
      <c r="I227" s="75">
        <v>0</v>
      </c>
      <c r="J227" s="75">
        <v>0</v>
      </c>
      <c r="K227">
        <f t="shared" si="3"/>
        <v>0</v>
      </c>
    </row>
    <row r="228" spans="1:11" x14ac:dyDescent="0.2">
      <c r="A228" s="73" t="s">
        <v>12</v>
      </c>
      <c r="B228" s="74">
        <v>42706</v>
      </c>
      <c r="C228" s="75">
        <v>15617</v>
      </c>
      <c r="D228" s="75">
        <v>18146110</v>
      </c>
      <c r="E228" s="75">
        <v>1160</v>
      </c>
      <c r="F228" s="75">
        <v>1160</v>
      </c>
      <c r="G228" s="75">
        <v>1161.95</v>
      </c>
      <c r="H228" s="75">
        <v>1160</v>
      </c>
      <c r="I228" s="75">
        <v>-0.43</v>
      </c>
      <c r="J228" s="75">
        <v>-5</v>
      </c>
      <c r="K228">
        <f t="shared" si="3"/>
        <v>-4.2918454935622075E-3</v>
      </c>
    </row>
    <row r="229" spans="1:11" x14ac:dyDescent="0.2">
      <c r="A229" s="73" t="s">
        <v>12</v>
      </c>
      <c r="B229" s="74">
        <v>42709</v>
      </c>
      <c r="C229" s="75">
        <v>87621</v>
      </c>
      <c r="D229" s="75">
        <v>105611505</v>
      </c>
      <c r="E229" s="75">
        <v>1215</v>
      </c>
      <c r="F229" s="75">
        <v>1215</v>
      </c>
      <c r="G229" s="75">
        <v>1205.32</v>
      </c>
      <c r="H229" s="75">
        <v>1190</v>
      </c>
      <c r="I229" s="75">
        <v>4.74</v>
      </c>
      <c r="J229" s="75">
        <v>55</v>
      </c>
      <c r="K229">
        <f t="shared" si="3"/>
        <v>4.7413793103448176E-2</v>
      </c>
    </row>
    <row r="230" spans="1:11" x14ac:dyDescent="0.2">
      <c r="A230" s="73" t="s">
        <v>12</v>
      </c>
      <c r="B230" s="74">
        <v>42710</v>
      </c>
      <c r="C230" s="75">
        <v>190444</v>
      </c>
      <c r="D230" s="75">
        <v>232212450</v>
      </c>
      <c r="E230" s="75">
        <v>1220</v>
      </c>
      <c r="F230" s="75">
        <v>1220</v>
      </c>
      <c r="G230" s="75">
        <v>1219.32</v>
      </c>
      <c r="H230" s="75">
        <v>1215</v>
      </c>
      <c r="I230" s="75">
        <v>0.41</v>
      </c>
      <c r="J230" s="75">
        <v>5</v>
      </c>
      <c r="K230">
        <f t="shared" si="3"/>
        <v>4.115226337448652E-3</v>
      </c>
    </row>
    <row r="231" spans="1:11" x14ac:dyDescent="0.2">
      <c r="A231" s="73" t="s">
        <v>12</v>
      </c>
      <c r="B231" s="74">
        <v>42711</v>
      </c>
      <c r="C231" s="75">
        <v>3732</v>
      </c>
      <c r="D231" s="75">
        <v>4531140</v>
      </c>
      <c r="E231" s="75">
        <v>1220</v>
      </c>
      <c r="F231" s="75">
        <v>0</v>
      </c>
      <c r="G231" s="75">
        <v>1214.1300000000001</v>
      </c>
      <c r="H231" s="75">
        <v>0</v>
      </c>
      <c r="I231" s="75">
        <v>0</v>
      </c>
      <c r="J231" s="75">
        <v>0</v>
      </c>
      <c r="K231">
        <f t="shared" si="3"/>
        <v>0</v>
      </c>
    </row>
    <row r="232" spans="1:11" x14ac:dyDescent="0.2">
      <c r="A232" s="73" t="s">
        <v>12</v>
      </c>
      <c r="B232" s="74">
        <v>42713</v>
      </c>
      <c r="C232" s="75">
        <v>300284</v>
      </c>
      <c r="D232" s="75">
        <v>359856680</v>
      </c>
      <c r="E232" s="75">
        <v>1200</v>
      </c>
      <c r="F232" s="75">
        <v>1200</v>
      </c>
      <c r="G232" s="75">
        <v>1198.3900000000001</v>
      </c>
      <c r="H232" s="75">
        <v>1180</v>
      </c>
      <c r="I232" s="75">
        <v>-1.64</v>
      </c>
      <c r="J232" s="75">
        <v>-20</v>
      </c>
      <c r="K232">
        <f t="shared" si="3"/>
        <v>-1.6393442622950838E-2</v>
      </c>
    </row>
    <row r="233" spans="1:11" x14ac:dyDescent="0.2">
      <c r="A233" s="73" t="s">
        <v>12</v>
      </c>
      <c r="B233" s="74">
        <v>42716</v>
      </c>
      <c r="C233" s="75">
        <v>422342</v>
      </c>
      <c r="D233" s="75">
        <v>505692505</v>
      </c>
      <c r="E233" s="75">
        <v>1150</v>
      </c>
      <c r="F233" s="75">
        <v>1205</v>
      </c>
      <c r="G233" s="75">
        <v>1197.3499999999999</v>
      </c>
      <c r="H233" s="75">
        <v>1150</v>
      </c>
      <c r="I233" s="75">
        <v>-4.17</v>
      </c>
      <c r="J233" s="75">
        <v>-50</v>
      </c>
      <c r="K233">
        <f t="shared" si="3"/>
        <v>-4.166666666666663E-2</v>
      </c>
    </row>
    <row r="234" spans="1:11" x14ac:dyDescent="0.2">
      <c r="A234" s="73" t="s">
        <v>12</v>
      </c>
      <c r="B234" s="74">
        <v>42717</v>
      </c>
      <c r="C234" s="75">
        <v>302620</v>
      </c>
      <c r="D234" s="75">
        <v>351202610</v>
      </c>
      <c r="E234" s="75">
        <v>1195</v>
      </c>
      <c r="F234" s="75">
        <v>1195</v>
      </c>
      <c r="G234" s="75">
        <v>1160.54</v>
      </c>
      <c r="H234" s="75">
        <v>1145</v>
      </c>
      <c r="I234" s="75">
        <v>3.91</v>
      </c>
      <c r="J234" s="75">
        <v>45</v>
      </c>
      <c r="K234">
        <f t="shared" si="3"/>
        <v>3.9130434782608692E-2</v>
      </c>
    </row>
    <row r="235" spans="1:11" x14ac:dyDescent="0.2">
      <c r="A235" s="73" t="s">
        <v>12</v>
      </c>
      <c r="B235" s="74">
        <v>42718</v>
      </c>
      <c r="C235" s="75">
        <v>86958</v>
      </c>
      <c r="D235" s="75">
        <v>103694765</v>
      </c>
      <c r="E235" s="75">
        <v>1190</v>
      </c>
      <c r="F235" s="75">
        <v>1195</v>
      </c>
      <c r="G235" s="75">
        <v>1192.47</v>
      </c>
      <c r="H235" s="75">
        <v>1190</v>
      </c>
      <c r="I235" s="75">
        <v>-0.42</v>
      </c>
      <c r="J235" s="75">
        <v>-5</v>
      </c>
      <c r="K235">
        <f t="shared" si="3"/>
        <v>-4.1841004184099972E-3</v>
      </c>
    </row>
    <row r="236" spans="1:11" x14ac:dyDescent="0.2">
      <c r="A236" s="73" t="s">
        <v>12</v>
      </c>
      <c r="B236" s="74">
        <v>42719</v>
      </c>
      <c r="C236" s="75">
        <v>24582</v>
      </c>
      <c r="D236" s="75">
        <v>29309400</v>
      </c>
      <c r="E236" s="75">
        <v>1190</v>
      </c>
      <c r="F236" s="75">
        <v>1190</v>
      </c>
      <c r="G236" s="75">
        <v>1192.31</v>
      </c>
      <c r="H236" s="75">
        <v>1190</v>
      </c>
      <c r="I236" s="75">
        <v>0</v>
      </c>
      <c r="J236" s="75">
        <v>0</v>
      </c>
      <c r="K236">
        <f t="shared" si="3"/>
        <v>0</v>
      </c>
    </row>
    <row r="237" spans="1:11" x14ac:dyDescent="0.2">
      <c r="A237" s="73" t="s">
        <v>12</v>
      </c>
      <c r="B237" s="74">
        <v>42720</v>
      </c>
      <c r="C237" s="75">
        <v>333947</v>
      </c>
      <c r="D237" s="75">
        <v>401175935</v>
      </c>
      <c r="E237" s="75">
        <v>1190</v>
      </c>
      <c r="F237" s="75">
        <v>1210</v>
      </c>
      <c r="G237" s="75">
        <v>1201.32</v>
      </c>
      <c r="H237" s="75">
        <v>1190</v>
      </c>
      <c r="I237" s="75">
        <v>0</v>
      </c>
      <c r="J237" s="75">
        <v>0</v>
      </c>
      <c r="K237">
        <f t="shared" si="3"/>
        <v>0</v>
      </c>
    </row>
    <row r="238" spans="1:11" x14ac:dyDescent="0.2">
      <c r="A238" s="73" t="s">
        <v>12</v>
      </c>
      <c r="B238" s="74">
        <v>42723</v>
      </c>
      <c r="C238" s="75">
        <v>264301</v>
      </c>
      <c r="D238" s="75">
        <v>315942840</v>
      </c>
      <c r="E238" s="75">
        <v>1200</v>
      </c>
      <c r="F238" s="75">
        <v>1200</v>
      </c>
      <c r="G238" s="75">
        <v>1195.3900000000001</v>
      </c>
      <c r="H238" s="75">
        <v>1190</v>
      </c>
      <c r="I238" s="75">
        <v>0.84</v>
      </c>
      <c r="J238" s="75">
        <v>10</v>
      </c>
      <c r="K238">
        <f t="shared" si="3"/>
        <v>8.4033613445377853E-3</v>
      </c>
    </row>
    <row r="239" spans="1:11" x14ac:dyDescent="0.2">
      <c r="A239" s="73" t="s">
        <v>12</v>
      </c>
      <c r="B239" s="74">
        <v>42724</v>
      </c>
      <c r="C239" s="75">
        <v>515091</v>
      </c>
      <c r="D239" s="75">
        <v>618378910</v>
      </c>
      <c r="E239" s="75">
        <v>1200</v>
      </c>
      <c r="F239" s="75">
        <v>1210</v>
      </c>
      <c r="G239" s="75">
        <v>1200.52</v>
      </c>
      <c r="H239" s="75">
        <v>1200</v>
      </c>
      <c r="I239" s="75">
        <v>0</v>
      </c>
      <c r="J239" s="75">
        <v>0</v>
      </c>
      <c r="K239">
        <f t="shared" si="3"/>
        <v>0</v>
      </c>
    </row>
    <row r="240" spans="1:11" x14ac:dyDescent="0.2">
      <c r="A240" s="73" t="s">
        <v>12</v>
      </c>
      <c r="B240" s="74">
        <v>42725</v>
      </c>
      <c r="C240" s="75">
        <v>2838146</v>
      </c>
      <c r="D240" s="75">
        <v>3367938540</v>
      </c>
      <c r="E240" s="75">
        <v>1175</v>
      </c>
      <c r="F240" s="75">
        <v>1200</v>
      </c>
      <c r="G240" s="75">
        <v>1186.67</v>
      </c>
      <c r="H240" s="75">
        <v>1175</v>
      </c>
      <c r="I240" s="75">
        <v>-2.08</v>
      </c>
      <c r="J240" s="75">
        <v>-25</v>
      </c>
      <c r="K240">
        <f t="shared" si="3"/>
        <v>-2.083333333333337E-2</v>
      </c>
    </row>
    <row r="241" spans="1:11" x14ac:dyDescent="0.2">
      <c r="A241" s="73" t="s">
        <v>12</v>
      </c>
      <c r="B241" s="74">
        <v>42726</v>
      </c>
      <c r="C241" s="75">
        <v>172839</v>
      </c>
      <c r="D241" s="75">
        <v>205292640</v>
      </c>
      <c r="E241" s="75">
        <v>1175</v>
      </c>
      <c r="F241" s="75">
        <v>1195</v>
      </c>
      <c r="G241" s="75">
        <v>1187.77</v>
      </c>
      <c r="H241" s="75">
        <v>1175</v>
      </c>
      <c r="I241" s="75">
        <v>0</v>
      </c>
      <c r="J241" s="75">
        <v>0</v>
      </c>
      <c r="K241">
        <f t="shared" si="3"/>
        <v>0</v>
      </c>
    </row>
    <row r="242" spans="1:11" x14ac:dyDescent="0.2">
      <c r="A242" s="73" t="s">
        <v>12</v>
      </c>
      <c r="B242" s="74">
        <v>42727</v>
      </c>
      <c r="C242" s="75">
        <v>35840</v>
      </c>
      <c r="D242" s="75">
        <v>42271205</v>
      </c>
      <c r="E242" s="75">
        <v>1180</v>
      </c>
      <c r="F242" s="75">
        <v>1180</v>
      </c>
      <c r="G242" s="75">
        <v>1179.44</v>
      </c>
      <c r="H242" s="75">
        <v>1180</v>
      </c>
      <c r="I242" s="75">
        <v>0.43</v>
      </c>
      <c r="J242" s="75">
        <v>5</v>
      </c>
      <c r="K242">
        <f t="shared" si="3"/>
        <v>4.2553191489360653E-3</v>
      </c>
    </row>
    <row r="243" spans="1:11" x14ac:dyDescent="0.2">
      <c r="A243" s="73" t="s">
        <v>12</v>
      </c>
      <c r="B243" s="74">
        <v>42730</v>
      </c>
      <c r="C243" s="75">
        <v>56563</v>
      </c>
      <c r="D243" s="75">
        <v>66857355</v>
      </c>
      <c r="E243" s="75">
        <v>1185</v>
      </c>
      <c r="F243" s="75">
        <v>1185</v>
      </c>
      <c r="G243" s="75">
        <v>1182</v>
      </c>
      <c r="H243" s="75">
        <v>1175</v>
      </c>
      <c r="I243" s="75">
        <v>0.42</v>
      </c>
      <c r="J243" s="75">
        <v>5</v>
      </c>
      <c r="K243">
        <f t="shared" si="3"/>
        <v>4.237288135593209E-3</v>
      </c>
    </row>
    <row r="244" spans="1:11" x14ac:dyDescent="0.2">
      <c r="A244" s="73" t="s">
        <v>12</v>
      </c>
      <c r="B244" s="74">
        <v>42731</v>
      </c>
      <c r="C244" s="75">
        <v>387379</v>
      </c>
      <c r="D244" s="75">
        <v>457121425</v>
      </c>
      <c r="E244" s="75">
        <v>1180</v>
      </c>
      <c r="F244" s="75">
        <v>1180</v>
      </c>
      <c r="G244" s="75">
        <v>1180.04</v>
      </c>
      <c r="H244" s="75">
        <v>1180</v>
      </c>
      <c r="I244" s="75">
        <v>-0.42</v>
      </c>
      <c r="J244" s="75">
        <v>-5</v>
      </c>
      <c r="K244">
        <f t="shared" si="3"/>
        <v>-4.2194092827003704E-3</v>
      </c>
    </row>
    <row r="245" spans="1:11" x14ac:dyDescent="0.2">
      <c r="A245" s="73" t="s">
        <v>12</v>
      </c>
      <c r="B245" s="74">
        <v>42732</v>
      </c>
      <c r="C245" s="75">
        <v>18329</v>
      </c>
      <c r="D245" s="75">
        <v>21575785</v>
      </c>
      <c r="E245" s="75">
        <v>1165</v>
      </c>
      <c r="F245" s="75">
        <v>1180</v>
      </c>
      <c r="G245" s="75">
        <v>1177.1400000000001</v>
      </c>
      <c r="H245" s="75">
        <v>1165</v>
      </c>
      <c r="I245" s="75">
        <v>-1.27</v>
      </c>
      <c r="J245" s="75">
        <v>-15</v>
      </c>
      <c r="K245">
        <f t="shared" si="3"/>
        <v>-1.2711864406779627E-2</v>
      </c>
    </row>
    <row r="246" spans="1:11" x14ac:dyDescent="0.2">
      <c r="A246" s="73" t="s">
        <v>12</v>
      </c>
      <c r="B246" s="74">
        <v>42733</v>
      </c>
      <c r="C246" s="75">
        <v>13339</v>
      </c>
      <c r="D246" s="75">
        <v>15770490</v>
      </c>
      <c r="E246" s="75">
        <v>1180</v>
      </c>
      <c r="F246" s="75">
        <v>1180</v>
      </c>
      <c r="G246" s="75">
        <v>1182.28</v>
      </c>
      <c r="H246" s="75">
        <v>1180</v>
      </c>
      <c r="I246" s="75">
        <v>1.29</v>
      </c>
      <c r="J246" s="75">
        <v>15</v>
      </c>
      <c r="K246">
        <f t="shared" si="3"/>
        <v>1.2875536480686733E-2</v>
      </c>
    </row>
    <row r="247" spans="1:11" x14ac:dyDescent="0.2">
      <c r="A247" s="25" t="s">
        <v>12</v>
      </c>
      <c r="B247" s="37">
        <v>42737</v>
      </c>
      <c r="C247" s="26">
        <v>52100</v>
      </c>
      <c r="D247" s="26">
        <v>62780500</v>
      </c>
      <c r="E247" s="26">
        <v>1205</v>
      </c>
      <c r="F247" s="26">
        <v>1205</v>
      </c>
      <c r="G247" s="26">
        <v>1205</v>
      </c>
      <c r="H247" s="26">
        <v>1205</v>
      </c>
      <c r="I247" s="26">
        <v>2.12</v>
      </c>
      <c r="J247" s="26">
        <v>25</v>
      </c>
      <c r="K247">
        <f t="shared" si="3"/>
        <v>2.1186440677966045E-2</v>
      </c>
    </row>
    <row r="248" spans="1:11" x14ac:dyDescent="0.2">
      <c r="A248" s="25" t="s">
        <v>12</v>
      </c>
      <c r="B248" s="37">
        <v>42738</v>
      </c>
      <c r="C248" s="26">
        <v>29081</v>
      </c>
      <c r="D248" s="26">
        <v>34675105</v>
      </c>
      <c r="E248" s="26">
        <v>1190</v>
      </c>
      <c r="F248" s="26">
        <v>1190</v>
      </c>
      <c r="G248" s="26">
        <v>1192.3599999999999</v>
      </c>
      <c r="H248" s="26">
        <v>1190</v>
      </c>
      <c r="I248" s="26">
        <v>-1.24</v>
      </c>
      <c r="J248" s="26">
        <v>-15</v>
      </c>
      <c r="K248">
        <f t="shared" si="3"/>
        <v>-1.2448132780082943E-2</v>
      </c>
    </row>
    <row r="249" spans="1:11" x14ac:dyDescent="0.2">
      <c r="A249" s="25" t="s">
        <v>12</v>
      </c>
      <c r="B249" s="37">
        <v>42739</v>
      </c>
      <c r="C249" s="26">
        <v>954163</v>
      </c>
      <c r="D249" s="26">
        <v>1165574730</v>
      </c>
      <c r="E249" s="26">
        <v>1220</v>
      </c>
      <c r="F249" s="26">
        <v>1225</v>
      </c>
      <c r="G249" s="26">
        <v>1221.57</v>
      </c>
      <c r="H249" s="26">
        <v>1205</v>
      </c>
      <c r="I249" s="26">
        <v>2.52</v>
      </c>
      <c r="J249" s="26">
        <v>30</v>
      </c>
      <c r="K249">
        <f t="shared" si="3"/>
        <v>2.5210084033613356E-2</v>
      </c>
    </row>
    <row r="250" spans="1:11" x14ac:dyDescent="0.2">
      <c r="A250" s="25" t="s">
        <v>12</v>
      </c>
      <c r="B250" s="37">
        <v>42740</v>
      </c>
      <c r="C250" s="26">
        <v>1417669</v>
      </c>
      <c r="D250" s="26">
        <v>1721033365</v>
      </c>
      <c r="E250" s="26">
        <v>1230</v>
      </c>
      <c r="F250" s="26">
        <v>1230</v>
      </c>
      <c r="G250" s="26">
        <v>1213.99</v>
      </c>
      <c r="H250" s="26">
        <v>1205</v>
      </c>
      <c r="I250" s="26">
        <v>0.82</v>
      </c>
      <c r="J250" s="26">
        <v>10</v>
      </c>
      <c r="K250">
        <f t="shared" si="3"/>
        <v>8.1967213114753079E-3</v>
      </c>
    </row>
    <row r="251" spans="1:11" x14ac:dyDescent="0.2">
      <c r="A251" s="25" t="s">
        <v>12</v>
      </c>
      <c r="B251" s="37">
        <v>42741</v>
      </c>
      <c r="C251" s="26">
        <v>1406029</v>
      </c>
      <c r="D251" s="26">
        <v>1696771305</v>
      </c>
      <c r="E251" s="26">
        <v>1205</v>
      </c>
      <c r="F251" s="26">
        <v>1225</v>
      </c>
      <c r="G251" s="26">
        <v>1206.78</v>
      </c>
      <c r="H251" s="26">
        <v>1205</v>
      </c>
      <c r="I251" s="26">
        <v>-2.0299999999999998</v>
      </c>
      <c r="J251" s="26">
        <v>-25</v>
      </c>
      <c r="K251">
        <f t="shared" si="3"/>
        <v>-2.0325203252032575E-2</v>
      </c>
    </row>
    <row r="252" spans="1:11" x14ac:dyDescent="0.2">
      <c r="A252" s="25" t="s">
        <v>12</v>
      </c>
      <c r="B252" s="37">
        <v>42745</v>
      </c>
      <c r="C252" s="26">
        <v>110332</v>
      </c>
      <c r="D252" s="26">
        <v>132855285</v>
      </c>
      <c r="E252" s="26">
        <v>1215</v>
      </c>
      <c r="F252" s="26">
        <v>1215</v>
      </c>
      <c r="G252" s="26">
        <v>1204.1400000000001</v>
      </c>
      <c r="H252" s="26">
        <v>1200</v>
      </c>
      <c r="I252" s="26">
        <v>0.83</v>
      </c>
      <c r="J252" s="26">
        <v>10</v>
      </c>
      <c r="K252">
        <f t="shared" si="3"/>
        <v>8.2987551867219622E-3</v>
      </c>
    </row>
    <row r="253" spans="1:11" x14ac:dyDescent="0.2">
      <c r="A253" s="25" t="s">
        <v>12</v>
      </c>
      <c r="B253" s="37">
        <v>42746</v>
      </c>
      <c r="C253" s="26">
        <v>997773</v>
      </c>
      <c r="D253" s="26">
        <v>1178737900</v>
      </c>
      <c r="E253" s="26">
        <v>1205</v>
      </c>
      <c r="F253" s="26">
        <v>1205</v>
      </c>
      <c r="G253" s="26">
        <v>1181.3699999999999</v>
      </c>
      <c r="H253" s="26">
        <v>1180</v>
      </c>
      <c r="I253" s="26">
        <v>-0.82</v>
      </c>
      <c r="J253" s="26">
        <v>-10</v>
      </c>
      <c r="K253">
        <f t="shared" si="3"/>
        <v>-8.2304526748970819E-3</v>
      </c>
    </row>
    <row r="254" spans="1:11" x14ac:dyDescent="0.2">
      <c r="A254" s="25" t="s">
        <v>12</v>
      </c>
      <c r="B254" s="37">
        <v>42747</v>
      </c>
      <c r="C254" s="26">
        <v>81940</v>
      </c>
      <c r="D254" s="26">
        <v>98759290</v>
      </c>
      <c r="E254" s="26">
        <v>1210</v>
      </c>
      <c r="F254" s="26">
        <v>1210</v>
      </c>
      <c r="G254" s="26">
        <v>1205.26</v>
      </c>
      <c r="H254" s="26">
        <v>1195</v>
      </c>
      <c r="I254" s="26">
        <v>0.41</v>
      </c>
      <c r="J254" s="26">
        <v>5</v>
      </c>
      <c r="K254">
        <f t="shared" si="3"/>
        <v>4.1493775933609811E-3</v>
      </c>
    </row>
    <row r="255" spans="1:11" x14ac:dyDescent="0.2">
      <c r="A255" s="25" t="s">
        <v>12</v>
      </c>
      <c r="B255" s="37">
        <v>42748</v>
      </c>
      <c r="C255" s="26">
        <v>802126</v>
      </c>
      <c r="D255" s="26">
        <v>966442505</v>
      </c>
      <c r="E255" s="26">
        <v>1205</v>
      </c>
      <c r="F255" s="26">
        <v>1210</v>
      </c>
      <c r="G255" s="26">
        <v>1204.8499999999999</v>
      </c>
      <c r="H255" s="26">
        <v>1200</v>
      </c>
      <c r="I255" s="26">
        <v>-0.41</v>
      </c>
      <c r="J255" s="26">
        <v>-5</v>
      </c>
      <c r="K255">
        <f t="shared" si="3"/>
        <v>-4.1322314049586639E-3</v>
      </c>
    </row>
    <row r="256" spans="1:11" x14ac:dyDescent="0.2">
      <c r="A256" s="25" t="s">
        <v>12</v>
      </c>
      <c r="B256" s="37">
        <v>42751</v>
      </c>
      <c r="C256" s="26">
        <v>28380</v>
      </c>
      <c r="D256" s="26">
        <v>33772200</v>
      </c>
      <c r="E256" s="26">
        <v>1190</v>
      </c>
      <c r="F256" s="26">
        <v>1190</v>
      </c>
      <c r="G256" s="26">
        <v>1190</v>
      </c>
      <c r="H256" s="26">
        <v>1190</v>
      </c>
      <c r="I256" s="26">
        <v>-1.24</v>
      </c>
      <c r="J256" s="26">
        <v>-15</v>
      </c>
      <c r="K256">
        <f t="shared" si="3"/>
        <v>-1.2448132780082943E-2</v>
      </c>
    </row>
    <row r="257" spans="1:11" x14ac:dyDescent="0.2">
      <c r="A257" s="25" t="s">
        <v>12</v>
      </c>
      <c r="B257" s="37">
        <v>42752</v>
      </c>
      <c r="C257" s="26">
        <v>58999</v>
      </c>
      <c r="D257" s="26">
        <v>71362665</v>
      </c>
      <c r="E257" s="26">
        <v>1210</v>
      </c>
      <c r="F257" s="26">
        <v>1210</v>
      </c>
      <c r="G257" s="26">
        <v>1209.56</v>
      </c>
      <c r="H257" s="26">
        <v>1210</v>
      </c>
      <c r="I257" s="26">
        <v>1.68</v>
      </c>
      <c r="J257" s="26">
        <v>20</v>
      </c>
      <c r="K257">
        <f t="shared" si="3"/>
        <v>1.6806722689075571E-2</v>
      </c>
    </row>
    <row r="258" spans="1:11" x14ac:dyDescent="0.2">
      <c r="A258" s="25" t="s">
        <v>12</v>
      </c>
      <c r="B258" s="37">
        <v>42753</v>
      </c>
      <c r="C258" s="26">
        <v>47610</v>
      </c>
      <c r="D258" s="26">
        <v>57011530</v>
      </c>
      <c r="E258" s="26">
        <v>1205</v>
      </c>
      <c r="F258" s="26">
        <v>1205</v>
      </c>
      <c r="G258" s="26">
        <v>1197.47</v>
      </c>
      <c r="H258" s="26">
        <v>1195</v>
      </c>
      <c r="I258" s="26">
        <v>-0.41</v>
      </c>
      <c r="J258" s="26">
        <v>-5</v>
      </c>
      <c r="K258">
        <f t="shared" si="3"/>
        <v>-4.1322314049586639E-3</v>
      </c>
    </row>
    <row r="259" spans="1:11" x14ac:dyDescent="0.2">
      <c r="A259" s="25" t="s">
        <v>12</v>
      </c>
      <c r="B259" s="37">
        <v>42754</v>
      </c>
      <c r="C259" s="26">
        <v>391904</v>
      </c>
      <c r="D259" s="26">
        <v>469699435</v>
      </c>
      <c r="E259" s="26">
        <v>1200</v>
      </c>
      <c r="F259" s="26">
        <v>1200</v>
      </c>
      <c r="G259" s="26">
        <v>1198.51</v>
      </c>
      <c r="H259" s="26">
        <v>1195</v>
      </c>
      <c r="I259" s="26">
        <v>-0.41</v>
      </c>
      <c r="J259" s="26">
        <v>-5</v>
      </c>
      <c r="K259">
        <f t="shared" si="3"/>
        <v>-4.1493775933609811E-3</v>
      </c>
    </row>
    <row r="260" spans="1:11" x14ac:dyDescent="0.2">
      <c r="A260" s="25" t="s">
        <v>12</v>
      </c>
      <c r="B260" s="37">
        <v>42755</v>
      </c>
      <c r="C260" s="26">
        <v>240492</v>
      </c>
      <c r="D260" s="26">
        <v>283909490</v>
      </c>
      <c r="E260" s="26">
        <v>1180</v>
      </c>
      <c r="F260" s="26">
        <v>1190</v>
      </c>
      <c r="G260" s="26">
        <v>1180.54</v>
      </c>
      <c r="H260" s="26">
        <v>1180</v>
      </c>
      <c r="I260" s="26">
        <v>-1.67</v>
      </c>
      <c r="J260" s="26">
        <v>-20</v>
      </c>
      <c r="K260">
        <f t="shared" ref="K260:K323" si="4">+E260/E259-1</f>
        <v>-1.6666666666666718E-2</v>
      </c>
    </row>
    <row r="261" spans="1:11" x14ac:dyDescent="0.2">
      <c r="A261" s="25" t="s">
        <v>12</v>
      </c>
      <c r="B261" s="37">
        <v>42758</v>
      </c>
      <c r="C261" s="26">
        <v>28015</v>
      </c>
      <c r="D261" s="26">
        <v>33300625</v>
      </c>
      <c r="E261" s="26">
        <v>1190</v>
      </c>
      <c r="F261" s="26">
        <v>1190</v>
      </c>
      <c r="G261" s="26">
        <v>1188.67</v>
      </c>
      <c r="H261" s="26">
        <v>1190</v>
      </c>
      <c r="I261" s="26">
        <v>0.85</v>
      </c>
      <c r="J261" s="26">
        <v>10</v>
      </c>
      <c r="K261">
        <f t="shared" si="4"/>
        <v>8.4745762711864181E-3</v>
      </c>
    </row>
    <row r="262" spans="1:11" x14ac:dyDescent="0.2">
      <c r="A262" s="25" t="s">
        <v>12</v>
      </c>
      <c r="B262" s="37">
        <v>42759</v>
      </c>
      <c r="C262" s="26">
        <v>1189803</v>
      </c>
      <c r="D262" s="26">
        <v>1426843180</v>
      </c>
      <c r="E262" s="26">
        <v>1200</v>
      </c>
      <c r="F262" s="26">
        <v>1200</v>
      </c>
      <c r="G262" s="26">
        <v>1199.23</v>
      </c>
      <c r="H262" s="26">
        <v>1195</v>
      </c>
      <c r="I262" s="26">
        <v>0.84</v>
      </c>
      <c r="J262" s="26">
        <v>10</v>
      </c>
      <c r="K262">
        <f t="shared" si="4"/>
        <v>8.4033613445377853E-3</v>
      </c>
    </row>
    <row r="263" spans="1:11" x14ac:dyDescent="0.2">
      <c r="A263" s="25" t="s">
        <v>12</v>
      </c>
      <c r="B263" s="37">
        <v>42760</v>
      </c>
      <c r="C263" s="26">
        <v>3957303</v>
      </c>
      <c r="D263" s="26">
        <v>4764390665</v>
      </c>
      <c r="E263" s="26">
        <v>1200</v>
      </c>
      <c r="F263" s="26">
        <v>1210</v>
      </c>
      <c r="G263" s="26">
        <v>1203.95</v>
      </c>
      <c r="H263" s="26">
        <v>1200</v>
      </c>
      <c r="I263" s="26">
        <v>0</v>
      </c>
      <c r="J263" s="26">
        <v>0</v>
      </c>
      <c r="K263">
        <f t="shared" si="4"/>
        <v>0</v>
      </c>
    </row>
    <row r="264" spans="1:11" x14ac:dyDescent="0.2">
      <c r="A264" s="25" t="s">
        <v>12</v>
      </c>
      <c r="B264" s="37">
        <v>42761</v>
      </c>
      <c r="C264" s="26">
        <v>524469</v>
      </c>
      <c r="D264" s="26">
        <v>634094025</v>
      </c>
      <c r="E264" s="26">
        <v>1220</v>
      </c>
      <c r="F264" s="26">
        <v>1220</v>
      </c>
      <c r="G264" s="26">
        <v>1209.02</v>
      </c>
      <c r="H264" s="26">
        <v>1205</v>
      </c>
      <c r="I264" s="26">
        <v>1.67</v>
      </c>
      <c r="J264" s="26">
        <v>20</v>
      </c>
      <c r="K264">
        <f t="shared" si="4"/>
        <v>1.6666666666666607E-2</v>
      </c>
    </row>
    <row r="265" spans="1:11" x14ac:dyDescent="0.2">
      <c r="A265" s="25" t="s">
        <v>12</v>
      </c>
      <c r="B265" s="37">
        <v>42762</v>
      </c>
      <c r="C265" s="26">
        <v>110493</v>
      </c>
      <c r="D265" s="26">
        <v>133829110</v>
      </c>
      <c r="E265" s="26">
        <v>1210</v>
      </c>
      <c r="F265" s="26">
        <v>1220</v>
      </c>
      <c r="G265" s="26">
        <v>1211.2</v>
      </c>
      <c r="H265" s="26">
        <v>1210</v>
      </c>
      <c r="I265" s="26">
        <v>-0.82</v>
      </c>
      <c r="J265" s="26">
        <v>-10</v>
      </c>
      <c r="K265">
        <f t="shared" si="4"/>
        <v>-8.1967213114754189E-3</v>
      </c>
    </row>
    <row r="266" spans="1:11" x14ac:dyDescent="0.2">
      <c r="A266" s="25" t="s">
        <v>12</v>
      </c>
      <c r="B266" s="37">
        <v>42765</v>
      </c>
      <c r="C266" s="26">
        <v>172229</v>
      </c>
      <c r="D266" s="26">
        <v>208285945</v>
      </c>
      <c r="E266" s="26">
        <v>1210</v>
      </c>
      <c r="F266" s="26">
        <v>1210</v>
      </c>
      <c r="G266" s="26">
        <v>1209.3499999999999</v>
      </c>
      <c r="H266" s="26">
        <v>1205</v>
      </c>
      <c r="I266" s="26">
        <v>0</v>
      </c>
      <c r="J266" s="26">
        <v>0</v>
      </c>
      <c r="K266">
        <f t="shared" si="4"/>
        <v>0</v>
      </c>
    </row>
    <row r="267" spans="1:11" x14ac:dyDescent="0.2">
      <c r="A267" s="25" t="s">
        <v>12</v>
      </c>
      <c r="B267" s="37">
        <v>42766</v>
      </c>
      <c r="C267" s="26">
        <v>732279</v>
      </c>
      <c r="D267" s="26">
        <v>865031785</v>
      </c>
      <c r="E267" s="26">
        <v>1180</v>
      </c>
      <c r="F267" s="26">
        <v>1210</v>
      </c>
      <c r="G267" s="26">
        <v>1181.29</v>
      </c>
      <c r="H267" s="26">
        <v>1175</v>
      </c>
      <c r="I267" s="26">
        <v>-2.48</v>
      </c>
      <c r="J267" s="26">
        <v>-30</v>
      </c>
      <c r="K267">
        <f t="shared" si="4"/>
        <v>-2.4793388429752095E-2</v>
      </c>
    </row>
    <row r="268" spans="1:11" x14ac:dyDescent="0.2">
      <c r="A268" s="25" t="s">
        <v>12</v>
      </c>
      <c r="B268" s="37">
        <v>42767</v>
      </c>
      <c r="C268" s="26">
        <v>83988</v>
      </c>
      <c r="D268" s="26">
        <v>100752550</v>
      </c>
      <c r="E268" s="26">
        <v>1200</v>
      </c>
      <c r="F268" s="26">
        <v>1200</v>
      </c>
      <c r="G268" s="26">
        <v>1199.6099999999999</v>
      </c>
      <c r="H268" s="26">
        <v>1200</v>
      </c>
      <c r="I268" s="26">
        <v>1.69</v>
      </c>
      <c r="J268" s="26">
        <v>20</v>
      </c>
      <c r="K268">
        <f t="shared" si="4"/>
        <v>1.6949152542372836E-2</v>
      </c>
    </row>
    <row r="269" spans="1:11" x14ac:dyDescent="0.2">
      <c r="A269" s="25" t="s">
        <v>12</v>
      </c>
      <c r="B269" s="37">
        <v>42768</v>
      </c>
      <c r="C269" s="26">
        <v>185404</v>
      </c>
      <c r="D269" s="26">
        <v>222875305</v>
      </c>
      <c r="E269" s="26">
        <v>1210</v>
      </c>
      <c r="F269" s="26">
        <v>1210</v>
      </c>
      <c r="G269" s="26">
        <v>1202.1099999999999</v>
      </c>
      <c r="H269" s="26">
        <v>1200</v>
      </c>
      <c r="I269" s="26">
        <v>0.83</v>
      </c>
      <c r="J269" s="26">
        <v>10</v>
      </c>
      <c r="K269">
        <f t="shared" si="4"/>
        <v>8.3333333333333037E-3</v>
      </c>
    </row>
    <row r="270" spans="1:11" x14ac:dyDescent="0.2">
      <c r="A270" s="25" t="s">
        <v>12</v>
      </c>
      <c r="B270" s="37">
        <v>42769</v>
      </c>
      <c r="C270" s="26">
        <v>302535</v>
      </c>
      <c r="D270" s="26">
        <v>365015135</v>
      </c>
      <c r="E270" s="26">
        <v>1210</v>
      </c>
      <c r="F270" s="26">
        <v>1210</v>
      </c>
      <c r="G270" s="26">
        <v>1206.52</v>
      </c>
      <c r="H270" s="26">
        <v>1195</v>
      </c>
      <c r="I270" s="26">
        <v>0</v>
      </c>
      <c r="J270" s="26">
        <v>0</v>
      </c>
      <c r="K270">
        <f t="shared" si="4"/>
        <v>0</v>
      </c>
    </row>
    <row r="271" spans="1:11" x14ac:dyDescent="0.2">
      <c r="A271" s="25" t="s">
        <v>12</v>
      </c>
      <c r="B271" s="37">
        <v>42772</v>
      </c>
      <c r="C271" s="26">
        <v>119536</v>
      </c>
      <c r="D271" s="26">
        <v>143791575</v>
      </c>
      <c r="E271" s="26">
        <v>1215</v>
      </c>
      <c r="F271" s="26">
        <v>1215</v>
      </c>
      <c r="G271" s="26">
        <v>1202.9100000000001</v>
      </c>
      <c r="H271" s="26">
        <v>1200</v>
      </c>
      <c r="I271" s="26">
        <v>0.41</v>
      </c>
      <c r="J271" s="26">
        <v>5</v>
      </c>
      <c r="K271">
        <f t="shared" si="4"/>
        <v>4.1322314049587749E-3</v>
      </c>
    </row>
    <row r="272" spans="1:11" x14ac:dyDescent="0.2">
      <c r="A272" s="25" t="s">
        <v>12</v>
      </c>
      <c r="B272" s="37">
        <v>42773</v>
      </c>
      <c r="C272" s="26">
        <v>41327</v>
      </c>
      <c r="D272" s="26">
        <v>50227465</v>
      </c>
      <c r="E272" s="26">
        <v>1220</v>
      </c>
      <c r="F272" s="26">
        <v>1220</v>
      </c>
      <c r="G272" s="26">
        <v>1215.3699999999999</v>
      </c>
      <c r="H272" s="26">
        <v>1220</v>
      </c>
      <c r="I272" s="26">
        <v>0.41</v>
      </c>
      <c r="J272" s="26">
        <v>5</v>
      </c>
      <c r="K272">
        <f t="shared" si="4"/>
        <v>4.115226337448652E-3</v>
      </c>
    </row>
    <row r="273" spans="1:11" x14ac:dyDescent="0.2">
      <c r="A273" s="25" t="s">
        <v>12</v>
      </c>
      <c r="B273" s="37">
        <v>42774</v>
      </c>
      <c r="C273" s="26">
        <v>162883</v>
      </c>
      <c r="D273" s="26">
        <v>195358540</v>
      </c>
      <c r="E273" s="26">
        <v>1190</v>
      </c>
      <c r="F273" s="26">
        <v>1205</v>
      </c>
      <c r="G273" s="26">
        <v>1199.3800000000001</v>
      </c>
      <c r="H273" s="26">
        <v>1190</v>
      </c>
      <c r="I273" s="26">
        <v>-2.46</v>
      </c>
      <c r="J273" s="26">
        <v>-30</v>
      </c>
      <c r="K273">
        <f t="shared" si="4"/>
        <v>-2.4590163934426257E-2</v>
      </c>
    </row>
    <row r="274" spans="1:11" x14ac:dyDescent="0.2">
      <c r="A274" s="25" t="s">
        <v>12</v>
      </c>
      <c r="B274" s="37">
        <v>42775</v>
      </c>
      <c r="C274" s="26">
        <v>73816</v>
      </c>
      <c r="D274" s="26">
        <v>88872695</v>
      </c>
      <c r="E274" s="26">
        <v>1200</v>
      </c>
      <c r="F274" s="26">
        <v>1210</v>
      </c>
      <c r="G274" s="26">
        <v>1203.98</v>
      </c>
      <c r="H274" s="26">
        <v>1200</v>
      </c>
      <c r="I274" s="26">
        <v>0.84</v>
      </c>
      <c r="J274" s="26">
        <v>10</v>
      </c>
      <c r="K274">
        <f t="shared" si="4"/>
        <v>8.4033613445377853E-3</v>
      </c>
    </row>
    <row r="275" spans="1:11" x14ac:dyDescent="0.2">
      <c r="A275" s="25" t="s">
        <v>12</v>
      </c>
      <c r="B275" s="37">
        <v>42776</v>
      </c>
      <c r="C275" s="26">
        <v>55097</v>
      </c>
      <c r="D275" s="26">
        <v>66042950</v>
      </c>
      <c r="E275" s="26">
        <v>1195</v>
      </c>
      <c r="F275" s="26">
        <v>1205</v>
      </c>
      <c r="G275" s="26">
        <v>1198.67</v>
      </c>
      <c r="H275" s="26">
        <v>1195</v>
      </c>
      <c r="I275" s="26">
        <v>-0.42</v>
      </c>
      <c r="J275" s="26">
        <v>-5</v>
      </c>
      <c r="K275">
        <f t="shared" si="4"/>
        <v>-4.1666666666666519E-3</v>
      </c>
    </row>
    <row r="276" spans="1:11" x14ac:dyDescent="0.2">
      <c r="A276" s="25" t="s">
        <v>12</v>
      </c>
      <c r="B276" s="37">
        <v>42779</v>
      </c>
      <c r="C276" s="26">
        <v>64701</v>
      </c>
      <c r="D276" s="26">
        <v>77522695</v>
      </c>
      <c r="E276" s="26">
        <v>1195</v>
      </c>
      <c r="F276" s="26">
        <v>1200</v>
      </c>
      <c r="G276" s="26">
        <v>1198.17</v>
      </c>
      <c r="H276" s="26">
        <v>1195</v>
      </c>
      <c r="I276" s="26">
        <v>0</v>
      </c>
      <c r="J276" s="26">
        <v>0</v>
      </c>
      <c r="K276">
        <f t="shared" si="4"/>
        <v>0</v>
      </c>
    </row>
    <row r="277" spans="1:11" x14ac:dyDescent="0.2">
      <c r="A277" s="25" t="s">
        <v>12</v>
      </c>
      <c r="B277" s="37">
        <v>42780</v>
      </c>
      <c r="C277" s="26">
        <v>591100</v>
      </c>
      <c r="D277" s="26">
        <v>685433265</v>
      </c>
      <c r="E277" s="26">
        <v>1140</v>
      </c>
      <c r="F277" s="26">
        <v>1195</v>
      </c>
      <c r="G277" s="26">
        <v>1159.5899999999999</v>
      </c>
      <c r="H277" s="26">
        <v>1140</v>
      </c>
      <c r="I277" s="26">
        <v>-4.5999999999999996</v>
      </c>
      <c r="J277" s="26">
        <v>-55</v>
      </c>
      <c r="K277">
        <f t="shared" si="4"/>
        <v>-4.6025104602510414E-2</v>
      </c>
    </row>
    <row r="278" spans="1:11" x14ac:dyDescent="0.2">
      <c r="A278" s="25" t="s">
        <v>12</v>
      </c>
      <c r="B278" s="37">
        <v>42781</v>
      </c>
      <c r="C278" s="26">
        <v>1644876</v>
      </c>
      <c r="D278" s="26">
        <v>1878342885</v>
      </c>
      <c r="E278" s="26">
        <v>1135</v>
      </c>
      <c r="F278" s="26">
        <v>1150</v>
      </c>
      <c r="G278" s="26">
        <v>1141.94</v>
      </c>
      <c r="H278" s="26">
        <v>1135</v>
      </c>
      <c r="I278" s="26">
        <v>-0.44</v>
      </c>
      <c r="J278" s="26">
        <v>-5</v>
      </c>
      <c r="K278">
        <f t="shared" si="4"/>
        <v>-4.3859649122807154E-3</v>
      </c>
    </row>
    <row r="279" spans="1:11" x14ac:dyDescent="0.2">
      <c r="A279" s="25" t="s">
        <v>12</v>
      </c>
      <c r="B279" s="37">
        <v>42782</v>
      </c>
      <c r="C279" s="26">
        <v>493752</v>
      </c>
      <c r="D279" s="26">
        <v>569264130</v>
      </c>
      <c r="E279" s="26">
        <v>1160</v>
      </c>
      <c r="F279" s="26">
        <v>1185</v>
      </c>
      <c r="G279" s="26">
        <v>1152.94</v>
      </c>
      <c r="H279" s="26">
        <v>1150</v>
      </c>
      <c r="I279" s="26">
        <v>2.2000000000000002</v>
      </c>
      <c r="J279" s="26">
        <v>25</v>
      </c>
      <c r="K279">
        <f t="shared" si="4"/>
        <v>2.2026431718061623E-2</v>
      </c>
    </row>
    <row r="280" spans="1:11" x14ac:dyDescent="0.2">
      <c r="A280" s="25" t="s">
        <v>12</v>
      </c>
      <c r="B280" s="37">
        <v>42783</v>
      </c>
      <c r="C280" s="26">
        <v>145432</v>
      </c>
      <c r="D280" s="26">
        <v>168562425</v>
      </c>
      <c r="E280" s="26">
        <v>1160</v>
      </c>
      <c r="F280" s="26">
        <v>1160</v>
      </c>
      <c r="G280" s="26">
        <v>1159.05</v>
      </c>
      <c r="H280" s="26">
        <v>1160</v>
      </c>
      <c r="I280" s="26">
        <v>0</v>
      </c>
      <c r="J280" s="26">
        <v>0</v>
      </c>
      <c r="K280">
        <f t="shared" si="4"/>
        <v>0</v>
      </c>
    </row>
    <row r="281" spans="1:11" x14ac:dyDescent="0.2">
      <c r="A281" s="25" t="s">
        <v>12</v>
      </c>
      <c r="B281" s="37">
        <v>42786</v>
      </c>
      <c r="C281" s="26">
        <v>20183</v>
      </c>
      <c r="D281" s="26">
        <v>23309340</v>
      </c>
      <c r="E281" s="26">
        <v>1150</v>
      </c>
      <c r="F281" s="26">
        <v>1160</v>
      </c>
      <c r="G281" s="26">
        <v>1154.9000000000001</v>
      </c>
      <c r="H281" s="26">
        <v>1150</v>
      </c>
      <c r="I281" s="26">
        <v>-0.86</v>
      </c>
      <c r="J281" s="26">
        <v>-10</v>
      </c>
      <c r="K281">
        <f t="shared" si="4"/>
        <v>-8.6206896551723755E-3</v>
      </c>
    </row>
    <row r="282" spans="1:11" x14ac:dyDescent="0.2">
      <c r="A282" s="25" t="s">
        <v>12</v>
      </c>
      <c r="B282" s="37">
        <v>42787</v>
      </c>
      <c r="C282" s="26">
        <v>141239</v>
      </c>
      <c r="D282" s="26">
        <v>163218095</v>
      </c>
      <c r="E282" s="26">
        <v>1145</v>
      </c>
      <c r="F282" s="26">
        <v>1160</v>
      </c>
      <c r="G282" s="26">
        <v>1155.6199999999999</v>
      </c>
      <c r="H282" s="26">
        <v>1145</v>
      </c>
      <c r="I282" s="26">
        <v>-0.43</v>
      </c>
      <c r="J282" s="26">
        <v>-5</v>
      </c>
      <c r="K282">
        <f t="shared" si="4"/>
        <v>-4.3478260869564966E-3</v>
      </c>
    </row>
    <row r="283" spans="1:11" x14ac:dyDescent="0.2">
      <c r="A283" s="25" t="s">
        <v>12</v>
      </c>
      <c r="B283" s="37">
        <v>42788</v>
      </c>
      <c r="C283" s="26">
        <v>170795</v>
      </c>
      <c r="D283" s="26">
        <v>193918180</v>
      </c>
      <c r="E283" s="26">
        <v>1135</v>
      </c>
      <c r="F283" s="26">
        <v>1145</v>
      </c>
      <c r="G283" s="26">
        <v>1135.3900000000001</v>
      </c>
      <c r="H283" s="26">
        <v>1130</v>
      </c>
      <c r="I283" s="26">
        <v>-0.87</v>
      </c>
      <c r="J283" s="26">
        <v>-10</v>
      </c>
      <c r="K283">
        <f t="shared" si="4"/>
        <v>-8.733624454148492E-3</v>
      </c>
    </row>
    <row r="284" spans="1:11" x14ac:dyDescent="0.2">
      <c r="A284" s="25" t="s">
        <v>12</v>
      </c>
      <c r="B284" s="37">
        <v>42789</v>
      </c>
      <c r="C284" s="26">
        <v>76525</v>
      </c>
      <c r="D284" s="26">
        <v>87190965</v>
      </c>
      <c r="E284" s="26">
        <v>1140</v>
      </c>
      <c r="F284" s="26">
        <v>1155</v>
      </c>
      <c r="G284" s="26">
        <v>1139.3800000000001</v>
      </c>
      <c r="H284" s="26">
        <v>1135</v>
      </c>
      <c r="I284" s="26">
        <v>0.44</v>
      </c>
      <c r="J284" s="26">
        <v>5</v>
      </c>
      <c r="K284">
        <f t="shared" si="4"/>
        <v>4.405286343612369E-3</v>
      </c>
    </row>
    <row r="285" spans="1:11" x14ac:dyDescent="0.2">
      <c r="A285" s="25" t="s">
        <v>12</v>
      </c>
      <c r="B285" s="37">
        <v>42790</v>
      </c>
      <c r="C285" s="26">
        <v>68071</v>
      </c>
      <c r="D285" s="26">
        <v>77182640</v>
      </c>
      <c r="E285" s="26">
        <v>1130</v>
      </c>
      <c r="F285" s="26">
        <v>1140</v>
      </c>
      <c r="G285" s="26">
        <v>1133.8499999999999</v>
      </c>
      <c r="H285" s="26">
        <v>1130</v>
      </c>
      <c r="I285" s="26">
        <v>-0.88</v>
      </c>
      <c r="J285" s="26">
        <v>-10</v>
      </c>
      <c r="K285">
        <f t="shared" si="4"/>
        <v>-8.7719298245614308E-3</v>
      </c>
    </row>
    <row r="286" spans="1:11" x14ac:dyDescent="0.2">
      <c r="A286" s="25" t="s">
        <v>12</v>
      </c>
      <c r="B286" s="37">
        <v>42793</v>
      </c>
      <c r="C286" s="26">
        <v>83711</v>
      </c>
      <c r="D286" s="26">
        <v>94380420</v>
      </c>
      <c r="E286" s="26">
        <v>1125</v>
      </c>
      <c r="F286" s="26">
        <v>1135</v>
      </c>
      <c r="G286" s="26">
        <v>1127.46</v>
      </c>
      <c r="H286" s="26">
        <v>1125</v>
      </c>
      <c r="I286" s="26">
        <v>-0.44</v>
      </c>
      <c r="J286" s="26">
        <v>-5</v>
      </c>
      <c r="K286">
        <f t="shared" si="4"/>
        <v>-4.4247787610619538E-3</v>
      </c>
    </row>
    <row r="287" spans="1:11" x14ac:dyDescent="0.2">
      <c r="A287" s="25" t="s">
        <v>12</v>
      </c>
      <c r="B287" s="37">
        <v>42794</v>
      </c>
      <c r="C287" s="26">
        <v>83383</v>
      </c>
      <c r="D287" s="26">
        <v>94689585</v>
      </c>
      <c r="E287" s="26">
        <v>1125</v>
      </c>
      <c r="F287" s="26">
        <v>1145</v>
      </c>
      <c r="G287" s="26">
        <v>1135.5999999999999</v>
      </c>
      <c r="H287" s="26">
        <v>1125</v>
      </c>
      <c r="I287" s="26">
        <v>0</v>
      </c>
      <c r="J287" s="26">
        <v>0</v>
      </c>
      <c r="K287">
        <f t="shared" si="4"/>
        <v>0</v>
      </c>
    </row>
    <row r="288" spans="1:11" x14ac:dyDescent="0.2">
      <c r="A288" s="25" t="s">
        <v>12</v>
      </c>
      <c r="B288" s="37">
        <v>42795</v>
      </c>
      <c r="C288" s="26">
        <v>129730</v>
      </c>
      <c r="D288" s="26">
        <v>147774750</v>
      </c>
      <c r="E288" s="26">
        <v>1125</v>
      </c>
      <c r="F288" s="26">
        <v>1145</v>
      </c>
      <c r="G288" s="26">
        <v>1139.0899999999999</v>
      </c>
      <c r="H288" s="26">
        <v>1125</v>
      </c>
      <c r="I288" s="26">
        <v>0</v>
      </c>
      <c r="J288" s="26">
        <v>0</v>
      </c>
      <c r="K288">
        <f t="shared" si="4"/>
        <v>0</v>
      </c>
    </row>
    <row r="289" spans="1:11" x14ac:dyDescent="0.2">
      <c r="A289" s="25" t="s">
        <v>12</v>
      </c>
      <c r="B289" s="37">
        <v>42796</v>
      </c>
      <c r="C289" s="26">
        <v>320438</v>
      </c>
      <c r="D289" s="26">
        <v>359342145</v>
      </c>
      <c r="E289" s="26">
        <v>1125</v>
      </c>
      <c r="F289" s="26">
        <v>1125</v>
      </c>
      <c r="G289" s="26">
        <v>1121.4100000000001</v>
      </c>
      <c r="H289" s="26">
        <v>1105</v>
      </c>
      <c r="I289" s="26">
        <v>0</v>
      </c>
      <c r="J289" s="26">
        <v>0</v>
      </c>
      <c r="K289">
        <f t="shared" si="4"/>
        <v>0</v>
      </c>
    </row>
    <row r="290" spans="1:11" x14ac:dyDescent="0.2">
      <c r="A290" s="25" t="s">
        <v>12</v>
      </c>
      <c r="B290" s="37">
        <v>42797</v>
      </c>
      <c r="C290" s="26">
        <v>9026</v>
      </c>
      <c r="D290" s="26">
        <v>10144120</v>
      </c>
      <c r="E290" s="26">
        <v>1125</v>
      </c>
      <c r="F290" s="26">
        <v>0</v>
      </c>
      <c r="G290" s="26">
        <v>1123.8800000000001</v>
      </c>
      <c r="H290" s="26">
        <v>0</v>
      </c>
      <c r="I290" s="26">
        <v>0</v>
      </c>
      <c r="J290" s="26">
        <v>0</v>
      </c>
      <c r="K290">
        <f t="shared" si="4"/>
        <v>0</v>
      </c>
    </row>
    <row r="291" spans="1:11" x14ac:dyDescent="0.2">
      <c r="A291" s="25" t="s">
        <v>12</v>
      </c>
      <c r="B291" s="37">
        <v>42800</v>
      </c>
      <c r="C291" s="26">
        <v>13499</v>
      </c>
      <c r="D291" s="26">
        <v>15056205</v>
      </c>
      <c r="E291" s="26">
        <v>1125</v>
      </c>
      <c r="F291" s="26">
        <v>0</v>
      </c>
      <c r="G291" s="26">
        <v>1115.3599999999999</v>
      </c>
      <c r="H291" s="26">
        <v>0</v>
      </c>
      <c r="I291" s="26">
        <v>0</v>
      </c>
      <c r="J291" s="26">
        <v>0</v>
      </c>
      <c r="K291">
        <f t="shared" si="4"/>
        <v>0</v>
      </c>
    </row>
    <row r="292" spans="1:11" x14ac:dyDescent="0.2">
      <c r="A292" s="25" t="s">
        <v>12</v>
      </c>
      <c r="B292" s="37">
        <v>42801</v>
      </c>
      <c r="C292" s="26">
        <v>116761</v>
      </c>
      <c r="D292" s="26">
        <v>131694330</v>
      </c>
      <c r="E292" s="26">
        <v>1120</v>
      </c>
      <c r="F292" s="26">
        <v>1130</v>
      </c>
      <c r="G292" s="26">
        <v>1127.9000000000001</v>
      </c>
      <c r="H292" s="26">
        <v>1120</v>
      </c>
      <c r="I292" s="26">
        <v>-0.44</v>
      </c>
      <c r="J292" s="26">
        <v>-5</v>
      </c>
      <c r="K292">
        <f t="shared" si="4"/>
        <v>-4.4444444444444731E-3</v>
      </c>
    </row>
    <row r="293" spans="1:11" x14ac:dyDescent="0.2">
      <c r="A293" s="25" t="s">
        <v>12</v>
      </c>
      <c r="B293" s="37">
        <v>42802</v>
      </c>
      <c r="C293" s="26">
        <v>1013602</v>
      </c>
      <c r="D293" s="26">
        <v>1099061070</v>
      </c>
      <c r="E293" s="26">
        <v>1120</v>
      </c>
      <c r="F293" s="26">
        <v>1125</v>
      </c>
      <c r="G293" s="26">
        <v>1084.31</v>
      </c>
      <c r="H293" s="26">
        <v>1045</v>
      </c>
      <c r="I293" s="26">
        <v>0</v>
      </c>
      <c r="J293" s="26">
        <v>0</v>
      </c>
      <c r="K293">
        <f t="shared" si="4"/>
        <v>0</v>
      </c>
    </row>
    <row r="294" spans="1:11" x14ac:dyDescent="0.2">
      <c r="A294" s="25" t="s">
        <v>12</v>
      </c>
      <c r="B294" s="37">
        <v>42803</v>
      </c>
      <c r="C294" s="26">
        <v>139734</v>
      </c>
      <c r="D294" s="26">
        <v>157530950</v>
      </c>
      <c r="E294" s="26">
        <v>1120</v>
      </c>
      <c r="F294" s="26">
        <v>1130</v>
      </c>
      <c r="G294" s="26">
        <v>1127.3599999999999</v>
      </c>
      <c r="H294" s="26">
        <v>1120</v>
      </c>
      <c r="I294" s="26">
        <v>0</v>
      </c>
      <c r="J294" s="26">
        <v>0</v>
      </c>
      <c r="K294">
        <f t="shared" si="4"/>
        <v>0</v>
      </c>
    </row>
    <row r="295" spans="1:11" x14ac:dyDescent="0.2">
      <c r="A295" s="25" t="s">
        <v>12</v>
      </c>
      <c r="B295" s="37">
        <v>42804</v>
      </c>
      <c r="C295" s="26">
        <v>115657</v>
      </c>
      <c r="D295" s="26">
        <v>129992840</v>
      </c>
      <c r="E295" s="26">
        <v>1120</v>
      </c>
      <c r="F295" s="26">
        <v>1125</v>
      </c>
      <c r="G295" s="26">
        <v>1123.95</v>
      </c>
      <c r="H295" s="26">
        <v>1120</v>
      </c>
      <c r="I295" s="26">
        <v>0</v>
      </c>
      <c r="J295" s="26">
        <v>0</v>
      </c>
      <c r="K295">
        <f t="shared" si="4"/>
        <v>0</v>
      </c>
    </row>
    <row r="296" spans="1:11" x14ac:dyDescent="0.2">
      <c r="A296" s="25" t="s">
        <v>12</v>
      </c>
      <c r="B296" s="37">
        <v>42807</v>
      </c>
      <c r="C296" s="26">
        <v>117254</v>
      </c>
      <c r="D296" s="26">
        <v>131551390</v>
      </c>
      <c r="E296" s="26">
        <v>1125</v>
      </c>
      <c r="F296" s="26">
        <v>1130</v>
      </c>
      <c r="G296" s="26">
        <v>1121.94</v>
      </c>
      <c r="H296" s="26">
        <v>1085</v>
      </c>
      <c r="I296" s="26">
        <v>0.45</v>
      </c>
      <c r="J296" s="26">
        <v>5</v>
      </c>
      <c r="K296">
        <f t="shared" si="4"/>
        <v>4.4642857142858094E-3</v>
      </c>
    </row>
    <row r="297" spans="1:11" x14ac:dyDescent="0.2">
      <c r="A297" s="25" t="s">
        <v>12</v>
      </c>
      <c r="B297" s="37">
        <v>42808</v>
      </c>
      <c r="C297" s="26">
        <v>116474</v>
      </c>
      <c r="D297" s="26">
        <v>128623510</v>
      </c>
      <c r="E297" s="26">
        <v>1100</v>
      </c>
      <c r="F297" s="26">
        <v>1130</v>
      </c>
      <c r="G297" s="26">
        <v>1104.31</v>
      </c>
      <c r="H297" s="26">
        <v>1100</v>
      </c>
      <c r="I297" s="26">
        <v>-2.2200000000000002</v>
      </c>
      <c r="J297" s="26">
        <v>-25</v>
      </c>
      <c r="K297">
        <f t="shared" si="4"/>
        <v>-2.2222222222222254E-2</v>
      </c>
    </row>
    <row r="298" spans="1:11" x14ac:dyDescent="0.2">
      <c r="A298" s="25" t="s">
        <v>12</v>
      </c>
      <c r="B298" s="37">
        <v>42809</v>
      </c>
      <c r="C298" s="26">
        <v>176269</v>
      </c>
      <c r="D298" s="26">
        <v>197505440</v>
      </c>
      <c r="E298" s="26">
        <v>1125</v>
      </c>
      <c r="F298" s="26">
        <v>1125</v>
      </c>
      <c r="G298" s="26">
        <v>1120.48</v>
      </c>
      <c r="H298" s="26">
        <v>1110</v>
      </c>
      <c r="I298" s="26">
        <v>2.27</v>
      </c>
      <c r="J298" s="26">
        <v>25</v>
      </c>
      <c r="K298">
        <f t="shared" si="4"/>
        <v>2.2727272727272707E-2</v>
      </c>
    </row>
    <row r="299" spans="1:11" x14ac:dyDescent="0.2">
      <c r="A299" s="25" t="s">
        <v>12</v>
      </c>
      <c r="B299" s="37">
        <v>42810</v>
      </c>
      <c r="C299" s="26">
        <v>112646</v>
      </c>
      <c r="D299" s="26">
        <v>127922040</v>
      </c>
      <c r="E299" s="26">
        <v>1135</v>
      </c>
      <c r="F299" s="26">
        <v>1140</v>
      </c>
      <c r="G299" s="26">
        <v>1135.6099999999999</v>
      </c>
      <c r="H299" s="26">
        <v>1135</v>
      </c>
      <c r="I299" s="26">
        <v>0.89</v>
      </c>
      <c r="J299" s="26">
        <v>10</v>
      </c>
      <c r="K299">
        <f t="shared" si="4"/>
        <v>8.8888888888889461E-3</v>
      </c>
    </row>
    <row r="300" spans="1:11" x14ac:dyDescent="0.2">
      <c r="A300" s="25" t="s">
        <v>12</v>
      </c>
      <c r="B300" s="37">
        <v>42811</v>
      </c>
      <c r="C300" s="26">
        <v>362239</v>
      </c>
      <c r="D300" s="26">
        <v>415982080</v>
      </c>
      <c r="E300" s="26">
        <v>1160</v>
      </c>
      <c r="F300" s="26">
        <v>1160</v>
      </c>
      <c r="G300" s="26">
        <v>1148.3599999999999</v>
      </c>
      <c r="H300" s="26">
        <v>1140</v>
      </c>
      <c r="I300" s="26">
        <v>2.2000000000000002</v>
      </c>
      <c r="J300" s="26">
        <v>25</v>
      </c>
      <c r="K300">
        <f t="shared" si="4"/>
        <v>2.2026431718061623E-2</v>
      </c>
    </row>
    <row r="301" spans="1:11" x14ac:dyDescent="0.2">
      <c r="A301" s="25" t="s">
        <v>12</v>
      </c>
      <c r="B301" s="37">
        <v>42815</v>
      </c>
      <c r="C301" s="26">
        <v>122413</v>
      </c>
      <c r="D301" s="26">
        <v>138678455</v>
      </c>
      <c r="E301" s="26">
        <v>1125</v>
      </c>
      <c r="F301" s="26">
        <v>1160</v>
      </c>
      <c r="G301" s="26">
        <v>1132.8699999999999</v>
      </c>
      <c r="H301" s="26">
        <v>1125</v>
      </c>
      <c r="I301" s="26">
        <v>-3.02</v>
      </c>
      <c r="J301" s="26">
        <v>-35</v>
      </c>
      <c r="K301">
        <f t="shared" si="4"/>
        <v>-3.0172413793103425E-2</v>
      </c>
    </row>
    <row r="302" spans="1:11" x14ac:dyDescent="0.2">
      <c r="A302" s="25" t="s">
        <v>12</v>
      </c>
      <c r="B302" s="37">
        <v>42816</v>
      </c>
      <c r="C302" s="26">
        <v>172104</v>
      </c>
      <c r="D302" s="26">
        <v>196169760</v>
      </c>
      <c r="E302" s="26">
        <v>1135</v>
      </c>
      <c r="F302" s="26">
        <v>1145</v>
      </c>
      <c r="G302" s="26">
        <v>1139.83</v>
      </c>
      <c r="H302" s="26">
        <v>1135</v>
      </c>
      <c r="I302" s="26">
        <v>0.89</v>
      </c>
      <c r="J302" s="26">
        <v>10</v>
      </c>
      <c r="K302">
        <f t="shared" si="4"/>
        <v>8.8888888888889461E-3</v>
      </c>
    </row>
    <row r="303" spans="1:11" x14ac:dyDescent="0.2">
      <c r="A303" s="25" t="s">
        <v>12</v>
      </c>
      <c r="B303" s="37">
        <v>42817</v>
      </c>
      <c r="C303" s="26">
        <v>349216</v>
      </c>
      <c r="D303" s="26">
        <v>403898945</v>
      </c>
      <c r="E303" s="26">
        <v>1140</v>
      </c>
      <c r="F303" s="26">
        <v>1160</v>
      </c>
      <c r="G303" s="26">
        <v>1156.5899999999999</v>
      </c>
      <c r="H303" s="26">
        <v>1135</v>
      </c>
      <c r="I303" s="26">
        <v>0.44</v>
      </c>
      <c r="J303" s="26">
        <v>5</v>
      </c>
      <c r="K303">
        <f t="shared" si="4"/>
        <v>4.405286343612369E-3</v>
      </c>
    </row>
    <row r="304" spans="1:11" x14ac:dyDescent="0.2">
      <c r="A304" s="25" t="s">
        <v>12</v>
      </c>
      <c r="B304" s="37">
        <v>42818</v>
      </c>
      <c r="C304" s="26">
        <v>38114</v>
      </c>
      <c r="D304" s="26">
        <v>44056975</v>
      </c>
      <c r="E304" s="26">
        <v>1160</v>
      </c>
      <c r="F304" s="26">
        <v>1160</v>
      </c>
      <c r="G304" s="26">
        <v>1155.93</v>
      </c>
      <c r="H304" s="26">
        <v>1155</v>
      </c>
      <c r="I304" s="26">
        <v>1.75</v>
      </c>
      <c r="J304" s="26">
        <v>20</v>
      </c>
      <c r="K304">
        <f t="shared" si="4"/>
        <v>1.7543859649122862E-2</v>
      </c>
    </row>
    <row r="305" spans="1:11" x14ac:dyDescent="0.2">
      <c r="A305" s="25" t="s">
        <v>12</v>
      </c>
      <c r="B305" s="37">
        <v>42821</v>
      </c>
      <c r="C305" s="26">
        <v>85587</v>
      </c>
      <c r="D305" s="26">
        <v>98533400</v>
      </c>
      <c r="E305" s="26">
        <v>1155</v>
      </c>
      <c r="F305" s="26">
        <v>1155</v>
      </c>
      <c r="G305" s="26">
        <v>1151.27</v>
      </c>
      <c r="H305" s="26">
        <v>1145</v>
      </c>
      <c r="I305" s="26">
        <v>-0.43</v>
      </c>
      <c r="J305" s="26">
        <v>-5</v>
      </c>
      <c r="K305">
        <f t="shared" si="4"/>
        <v>-4.3103448275861878E-3</v>
      </c>
    </row>
    <row r="306" spans="1:11" x14ac:dyDescent="0.2">
      <c r="A306" s="25" t="s">
        <v>12</v>
      </c>
      <c r="B306" s="37">
        <v>42822</v>
      </c>
      <c r="C306" s="26">
        <v>553594</v>
      </c>
      <c r="D306" s="26">
        <v>636645560</v>
      </c>
      <c r="E306" s="26">
        <v>1155</v>
      </c>
      <c r="F306" s="26">
        <v>1155</v>
      </c>
      <c r="G306" s="26">
        <v>1150.02</v>
      </c>
      <c r="H306" s="26">
        <v>1140</v>
      </c>
      <c r="I306" s="26">
        <v>0</v>
      </c>
      <c r="J306" s="26">
        <v>0</v>
      </c>
      <c r="K306">
        <f t="shared" si="4"/>
        <v>0</v>
      </c>
    </row>
    <row r="307" spans="1:11" x14ac:dyDescent="0.2">
      <c r="A307" s="25" t="s">
        <v>12</v>
      </c>
      <c r="B307" s="37">
        <v>42823</v>
      </c>
      <c r="C307" s="26">
        <v>108590</v>
      </c>
      <c r="D307" s="26">
        <v>125986205</v>
      </c>
      <c r="E307" s="26">
        <v>1175</v>
      </c>
      <c r="F307" s="26">
        <v>1175</v>
      </c>
      <c r="G307" s="26">
        <v>1160.2</v>
      </c>
      <c r="H307" s="26">
        <v>1160</v>
      </c>
      <c r="I307" s="26">
        <v>1.73</v>
      </c>
      <c r="J307" s="26">
        <v>20</v>
      </c>
      <c r="K307">
        <f t="shared" si="4"/>
        <v>1.7316017316017396E-2</v>
      </c>
    </row>
    <row r="308" spans="1:11" x14ac:dyDescent="0.2">
      <c r="A308" s="25" t="s">
        <v>12</v>
      </c>
      <c r="B308" s="37">
        <v>42824</v>
      </c>
      <c r="C308" s="26">
        <v>123314</v>
      </c>
      <c r="D308" s="26">
        <v>143474955</v>
      </c>
      <c r="E308" s="26">
        <v>1165</v>
      </c>
      <c r="F308" s="26">
        <v>1170</v>
      </c>
      <c r="G308" s="26">
        <v>1163.49</v>
      </c>
      <c r="H308" s="26">
        <v>1155</v>
      </c>
      <c r="I308" s="26">
        <v>-0.85</v>
      </c>
      <c r="J308" s="26">
        <v>-10</v>
      </c>
      <c r="K308">
        <f t="shared" si="4"/>
        <v>-8.5106382978723527E-3</v>
      </c>
    </row>
    <row r="309" spans="1:11" x14ac:dyDescent="0.2">
      <c r="A309" s="25" t="s">
        <v>12</v>
      </c>
      <c r="B309" s="37">
        <v>42825</v>
      </c>
      <c r="C309" s="26">
        <v>4318</v>
      </c>
      <c r="D309" s="26">
        <v>5030470</v>
      </c>
      <c r="E309" s="26">
        <v>1165</v>
      </c>
      <c r="F309" s="26">
        <v>0</v>
      </c>
      <c r="G309" s="26">
        <v>1165</v>
      </c>
      <c r="H309" s="26">
        <v>0</v>
      </c>
      <c r="I309" s="26">
        <v>0</v>
      </c>
      <c r="J309" s="26">
        <v>0</v>
      </c>
      <c r="K309">
        <f t="shared" si="4"/>
        <v>0</v>
      </c>
    </row>
    <row r="310" spans="1:11" x14ac:dyDescent="0.2">
      <c r="A310" s="25" t="s">
        <v>12</v>
      </c>
      <c r="B310" s="37">
        <v>42828</v>
      </c>
      <c r="C310" s="26">
        <v>13845</v>
      </c>
      <c r="D310" s="26">
        <v>16021260</v>
      </c>
      <c r="E310" s="26">
        <v>1165</v>
      </c>
      <c r="F310" s="26">
        <v>1165</v>
      </c>
      <c r="G310" s="26">
        <v>1157.19</v>
      </c>
      <c r="H310" s="26">
        <v>1165</v>
      </c>
      <c r="I310" s="26">
        <v>0</v>
      </c>
      <c r="J310" s="26">
        <v>0</v>
      </c>
      <c r="K310">
        <f t="shared" si="4"/>
        <v>0</v>
      </c>
    </row>
    <row r="311" spans="1:11" x14ac:dyDescent="0.2">
      <c r="A311" s="25" t="s">
        <v>12</v>
      </c>
      <c r="B311" s="37">
        <v>42829</v>
      </c>
      <c r="C311" s="26">
        <v>176814</v>
      </c>
      <c r="D311" s="26">
        <v>204880130</v>
      </c>
      <c r="E311" s="26">
        <v>1170</v>
      </c>
      <c r="F311" s="26">
        <v>1170</v>
      </c>
      <c r="G311" s="26">
        <v>1158.73</v>
      </c>
      <c r="H311" s="26">
        <v>1150</v>
      </c>
      <c r="I311" s="26">
        <v>0.43</v>
      </c>
      <c r="J311" s="26">
        <v>5</v>
      </c>
      <c r="K311">
        <f t="shared" si="4"/>
        <v>4.2918454935623185E-3</v>
      </c>
    </row>
    <row r="312" spans="1:11" x14ac:dyDescent="0.2">
      <c r="A312" s="25" t="s">
        <v>12</v>
      </c>
      <c r="B312" s="37">
        <v>42830</v>
      </c>
      <c r="C312" s="26">
        <v>121184</v>
      </c>
      <c r="D312" s="26">
        <v>142563225</v>
      </c>
      <c r="E312" s="26">
        <v>1180</v>
      </c>
      <c r="F312" s="26">
        <v>1180</v>
      </c>
      <c r="G312" s="26">
        <v>1176.42</v>
      </c>
      <c r="H312" s="26">
        <v>1170</v>
      </c>
      <c r="I312" s="26">
        <v>0.85</v>
      </c>
      <c r="J312" s="26">
        <v>10</v>
      </c>
      <c r="K312">
        <f t="shared" si="4"/>
        <v>8.5470085470085166E-3</v>
      </c>
    </row>
    <row r="313" spans="1:11" x14ac:dyDescent="0.2">
      <c r="A313" s="25" t="s">
        <v>12</v>
      </c>
      <c r="B313" s="37">
        <v>42831</v>
      </c>
      <c r="C313" s="26">
        <v>77805</v>
      </c>
      <c r="D313" s="26">
        <v>90426390</v>
      </c>
      <c r="E313" s="26">
        <v>1165</v>
      </c>
      <c r="F313" s="26">
        <v>1165</v>
      </c>
      <c r="G313" s="26">
        <v>1162.22</v>
      </c>
      <c r="H313" s="26">
        <v>1160</v>
      </c>
      <c r="I313" s="26">
        <v>-1.27</v>
      </c>
      <c r="J313" s="26">
        <v>-15</v>
      </c>
      <c r="K313">
        <f t="shared" si="4"/>
        <v>-1.2711864406779627E-2</v>
      </c>
    </row>
    <row r="314" spans="1:11" x14ac:dyDescent="0.2">
      <c r="A314" s="25" t="s">
        <v>12</v>
      </c>
      <c r="B314" s="37">
        <v>42832</v>
      </c>
      <c r="C314" s="26">
        <v>79136</v>
      </c>
      <c r="D314" s="26">
        <v>92831795</v>
      </c>
      <c r="E314" s="26">
        <v>1180</v>
      </c>
      <c r="F314" s="26">
        <v>1180</v>
      </c>
      <c r="G314" s="26">
        <v>1173.07</v>
      </c>
      <c r="H314" s="26">
        <v>1170</v>
      </c>
      <c r="I314" s="26">
        <v>1.29</v>
      </c>
      <c r="J314" s="26">
        <v>15</v>
      </c>
      <c r="K314">
        <f t="shared" si="4"/>
        <v>1.2875536480686733E-2</v>
      </c>
    </row>
    <row r="315" spans="1:11" x14ac:dyDescent="0.2">
      <c r="A315" s="25" t="s">
        <v>12</v>
      </c>
      <c r="B315" s="37">
        <v>42835</v>
      </c>
      <c r="C315" s="26">
        <v>40682</v>
      </c>
      <c r="D315" s="26">
        <v>47806330</v>
      </c>
      <c r="E315" s="26">
        <v>1180</v>
      </c>
      <c r="F315" s="26">
        <v>1180</v>
      </c>
      <c r="G315" s="26">
        <v>1175.1199999999999</v>
      </c>
      <c r="H315" s="26">
        <v>1170</v>
      </c>
      <c r="I315" s="26">
        <v>0</v>
      </c>
      <c r="J315" s="26">
        <v>0</v>
      </c>
      <c r="K315">
        <f t="shared" si="4"/>
        <v>0</v>
      </c>
    </row>
    <row r="316" spans="1:11" x14ac:dyDescent="0.2">
      <c r="A316" s="25" t="s">
        <v>12</v>
      </c>
      <c r="B316" s="37">
        <v>42836</v>
      </c>
      <c r="C316" s="26">
        <v>157687</v>
      </c>
      <c r="D316" s="26">
        <v>187517815</v>
      </c>
      <c r="E316" s="26">
        <v>1195</v>
      </c>
      <c r="F316" s="26">
        <v>1195</v>
      </c>
      <c r="G316" s="26">
        <v>1189.18</v>
      </c>
      <c r="H316" s="26">
        <v>1165</v>
      </c>
      <c r="I316" s="26">
        <v>1.27</v>
      </c>
      <c r="J316" s="26">
        <v>15</v>
      </c>
      <c r="K316">
        <f t="shared" si="4"/>
        <v>1.2711864406779627E-2</v>
      </c>
    </row>
    <row r="317" spans="1:11" x14ac:dyDescent="0.2">
      <c r="A317" s="25" t="s">
        <v>12</v>
      </c>
      <c r="B317" s="37">
        <v>42837</v>
      </c>
      <c r="C317" s="26">
        <v>128602</v>
      </c>
      <c r="D317" s="26">
        <v>154262260</v>
      </c>
      <c r="E317" s="26">
        <v>1205</v>
      </c>
      <c r="F317" s="26">
        <v>1205</v>
      </c>
      <c r="G317" s="26">
        <v>1199.53</v>
      </c>
      <c r="H317" s="26">
        <v>1180</v>
      </c>
      <c r="I317" s="26">
        <v>0.84</v>
      </c>
      <c r="J317" s="26">
        <v>10</v>
      </c>
      <c r="K317">
        <f t="shared" si="4"/>
        <v>8.3682008368199945E-3</v>
      </c>
    </row>
    <row r="318" spans="1:11" x14ac:dyDescent="0.2">
      <c r="A318" s="25" t="s">
        <v>12</v>
      </c>
      <c r="B318" s="37">
        <v>42842</v>
      </c>
      <c r="C318" s="26">
        <v>34431</v>
      </c>
      <c r="D318" s="26">
        <v>41076865</v>
      </c>
      <c r="E318" s="26">
        <v>1190</v>
      </c>
      <c r="F318" s="26">
        <v>1195</v>
      </c>
      <c r="G318" s="26">
        <v>1193.02</v>
      </c>
      <c r="H318" s="26">
        <v>1190</v>
      </c>
      <c r="I318" s="26">
        <v>-1.24</v>
      </c>
      <c r="J318" s="26">
        <v>-15</v>
      </c>
      <c r="K318">
        <f t="shared" si="4"/>
        <v>-1.2448132780082943E-2</v>
      </c>
    </row>
    <row r="319" spans="1:11" x14ac:dyDescent="0.2">
      <c r="A319" s="25" t="s">
        <v>12</v>
      </c>
      <c r="B319" s="37">
        <v>42843</v>
      </c>
      <c r="C319" s="26">
        <v>474139</v>
      </c>
      <c r="D319" s="26">
        <v>564785385</v>
      </c>
      <c r="E319" s="26">
        <v>1200</v>
      </c>
      <c r="F319" s="26">
        <v>1200</v>
      </c>
      <c r="G319" s="26">
        <v>1191.18</v>
      </c>
      <c r="H319" s="26">
        <v>1180</v>
      </c>
      <c r="I319" s="26">
        <v>0.84</v>
      </c>
      <c r="J319" s="26">
        <v>10</v>
      </c>
      <c r="K319">
        <f t="shared" si="4"/>
        <v>8.4033613445377853E-3</v>
      </c>
    </row>
    <row r="320" spans="1:11" x14ac:dyDescent="0.2">
      <c r="A320" s="25" t="s">
        <v>12</v>
      </c>
      <c r="B320" s="37">
        <v>42844</v>
      </c>
      <c r="C320" s="26">
        <v>76124</v>
      </c>
      <c r="D320" s="26">
        <v>90299860</v>
      </c>
      <c r="E320" s="26">
        <v>1180</v>
      </c>
      <c r="F320" s="26">
        <v>1200</v>
      </c>
      <c r="G320" s="26">
        <v>1186.22</v>
      </c>
      <c r="H320" s="26">
        <v>1180</v>
      </c>
      <c r="I320" s="26">
        <v>-1.67</v>
      </c>
      <c r="J320" s="26">
        <v>-20</v>
      </c>
      <c r="K320">
        <f t="shared" si="4"/>
        <v>-1.6666666666666718E-2</v>
      </c>
    </row>
    <row r="321" spans="1:11" x14ac:dyDescent="0.2">
      <c r="A321" s="25" t="s">
        <v>12</v>
      </c>
      <c r="B321" s="37">
        <v>42845</v>
      </c>
      <c r="C321" s="26">
        <v>93813</v>
      </c>
      <c r="D321" s="26">
        <v>111243870</v>
      </c>
      <c r="E321" s="26">
        <v>1180</v>
      </c>
      <c r="F321" s="26">
        <v>1195</v>
      </c>
      <c r="G321" s="26">
        <v>1185.8</v>
      </c>
      <c r="H321" s="26">
        <v>1175</v>
      </c>
      <c r="I321" s="26">
        <v>0</v>
      </c>
      <c r="J321" s="26">
        <v>0</v>
      </c>
      <c r="K321">
        <f t="shared" si="4"/>
        <v>0</v>
      </c>
    </row>
    <row r="322" spans="1:11" x14ac:dyDescent="0.2">
      <c r="A322" s="25" t="s">
        <v>12</v>
      </c>
      <c r="B322" s="37">
        <v>42846</v>
      </c>
      <c r="C322" s="26">
        <v>108118</v>
      </c>
      <c r="D322" s="26">
        <v>126950060</v>
      </c>
      <c r="E322" s="26">
        <v>1170</v>
      </c>
      <c r="F322" s="26">
        <v>1175</v>
      </c>
      <c r="G322" s="26">
        <v>1174.18</v>
      </c>
      <c r="H322" s="26">
        <v>1170</v>
      </c>
      <c r="I322" s="26">
        <v>-0.85</v>
      </c>
      <c r="J322" s="26">
        <v>-10</v>
      </c>
      <c r="K322">
        <f t="shared" si="4"/>
        <v>-8.4745762711864181E-3</v>
      </c>
    </row>
    <row r="323" spans="1:11" x14ac:dyDescent="0.2">
      <c r="A323" s="25" t="s">
        <v>12</v>
      </c>
      <c r="B323" s="37">
        <v>42849</v>
      </c>
      <c r="C323" s="26">
        <v>173131</v>
      </c>
      <c r="D323" s="26">
        <v>203298255</v>
      </c>
      <c r="E323" s="26">
        <v>1190</v>
      </c>
      <c r="F323" s="26">
        <v>1190</v>
      </c>
      <c r="G323" s="26">
        <v>1174.25</v>
      </c>
      <c r="H323" s="26">
        <v>1170</v>
      </c>
      <c r="I323" s="26">
        <v>1.71</v>
      </c>
      <c r="J323" s="26">
        <v>20</v>
      </c>
      <c r="K323">
        <f t="shared" si="4"/>
        <v>1.7094017094017033E-2</v>
      </c>
    </row>
    <row r="324" spans="1:11" x14ac:dyDescent="0.2">
      <c r="A324" s="25" t="s">
        <v>12</v>
      </c>
      <c r="B324" s="37">
        <v>42850</v>
      </c>
      <c r="C324" s="26">
        <v>1413453</v>
      </c>
      <c r="D324" s="26">
        <v>1660686630</v>
      </c>
      <c r="E324" s="26">
        <v>1175</v>
      </c>
      <c r="F324" s="26">
        <v>1180</v>
      </c>
      <c r="G324" s="26">
        <v>1174.9100000000001</v>
      </c>
      <c r="H324" s="26">
        <v>1170</v>
      </c>
      <c r="I324" s="26">
        <v>-1.26</v>
      </c>
      <c r="J324" s="26">
        <v>-15</v>
      </c>
      <c r="K324">
        <f t="shared" ref="K324:K387" si="5">+E324/E323-1</f>
        <v>-1.2605042016806678E-2</v>
      </c>
    </row>
    <row r="325" spans="1:11" x14ac:dyDescent="0.2">
      <c r="A325" s="25" t="s">
        <v>12</v>
      </c>
      <c r="B325" s="37">
        <v>42851</v>
      </c>
      <c r="C325" s="26">
        <v>1328104</v>
      </c>
      <c r="D325" s="26">
        <v>1561847375</v>
      </c>
      <c r="E325" s="26">
        <v>1175</v>
      </c>
      <c r="F325" s="26">
        <v>1180</v>
      </c>
      <c r="G325" s="26">
        <v>1176</v>
      </c>
      <c r="H325" s="26">
        <v>1175</v>
      </c>
      <c r="I325" s="26">
        <v>0</v>
      </c>
      <c r="J325" s="26">
        <v>0</v>
      </c>
      <c r="K325">
        <f t="shared" si="5"/>
        <v>0</v>
      </c>
    </row>
    <row r="326" spans="1:11" x14ac:dyDescent="0.2">
      <c r="A326" s="25" t="s">
        <v>12</v>
      </c>
      <c r="B326" s="37">
        <v>42852</v>
      </c>
      <c r="C326" s="26">
        <v>3012274</v>
      </c>
      <c r="D326" s="26">
        <v>3551296370</v>
      </c>
      <c r="E326" s="26">
        <v>1165</v>
      </c>
      <c r="F326" s="26">
        <v>1180</v>
      </c>
      <c r="G326" s="26">
        <v>1178.94</v>
      </c>
      <c r="H326" s="26">
        <v>1165</v>
      </c>
      <c r="I326" s="26">
        <v>-0.85</v>
      </c>
      <c r="J326" s="26">
        <v>-10</v>
      </c>
      <c r="K326">
        <f t="shared" si="5"/>
        <v>-8.5106382978723527E-3</v>
      </c>
    </row>
    <row r="327" spans="1:11" x14ac:dyDescent="0.2">
      <c r="A327" s="25" t="s">
        <v>12</v>
      </c>
      <c r="B327" s="37">
        <v>42853</v>
      </c>
      <c r="C327" s="26">
        <v>19928238</v>
      </c>
      <c r="D327" s="26">
        <v>22917586340</v>
      </c>
      <c r="E327" s="26">
        <v>1150</v>
      </c>
      <c r="F327" s="26">
        <v>1150</v>
      </c>
      <c r="G327" s="26">
        <v>1150.01</v>
      </c>
      <c r="H327" s="26">
        <v>1150</v>
      </c>
      <c r="I327" s="26">
        <v>-1.29</v>
      </c>
      <c r="J327" s="26">
        <v>-15</v>
      </c>
      <c r="K327">
        <f t="shared" si="5"/>
        <v>-1.2875536480686733E-2</v>
      </c>
    </row>
    <row r="328" spans="1:11" x14ac:dyDescent="0.2">
      <c r="A328" s="25" t="s">
        <v>12</v>
      </c>
      <c r="B328" s="37">
        <v>42857</v>
      </c>
      <c r="C328" s="26">
        <v>706257</v>
      </c>
      <c r="D328" s="26">
        <v>825234120</v>
      </c>
      <c r="E328" s="26">
        <v>1165</v>
      </c>
      <c r="F328" s="26">
        <v>1170</v>
      </c>
      <c r="G328" s="26">
        <v>1168.46</v>
      </c>
      <c r="H328" s="26">
        <v>1160</v>
      </c>
      <c r="I328" s="26">
        <v>1.3</v>
      </c>
      <c r="J328" s="26">
        <v>15</v>
      </c>
      <c r="K328">
        <f t="shared" si="5"/>
        <v>1.304347826086949E-2</v>
      </c>
    </row>
    <row r="329" spans="1:11" x14ac:dyDescent="0.2">
      <c r="A329" s="25" t="s">
        <v>12</v>
      </c>
      <c r="B329" s="37">
        <v>42858</v>
      </c>
      <c r="C329" s="26">
        <v>253923</v>
      </c>
      <c r="D329" s="26">
        <v>293972190</v>
      </c>
      <c r="E329" s="26">
        <v>1155</v>
      </c>
      <c r="F329" s="26">
        <v>1160</v>
      </c>
      <c r="G329" s="26">
        <v>1157.72</v>
      </c>
      <c r="H329" s="26">
        <v>1155</v>
      </c>
      <c r="I329" s="26">
        <v>-0.86</v>
      </c>
      <c r="J329" s="26">
        <v>-10</v>
      </c>
      <c r="K329">
        <f t="shared" si="5"/>
        <v>-8.5836909871244149E-3</v>
      </c>
    </row>
    <row r="330" spans="1:11" x14ac:dyDescent="0.2">
      <c r="A330" s="25" t="s">
        <v>12</v>
      </c>
      <c r="B330" s="37">
        <v>42859</v>
      </c>
      <c r="C330" s="26">
        <v>65858</v>
      </c>
      <c r="D330" s="26">
        <v>76152170</v>
      </c>
      <c r="E330" s="26">
        <v>1160</v>
      </c>
      <c r="F330" s="26">
        <v>1160</v>
      </c>
      <c r="G330" s="26">
        <v>1156.31</v>
      </c>
      <c r="H330" s="26">
        <v>1150</v>
      </c>
      <c r="I330" s="26">
        <v>0.43</v>
      </c>
      <c r="J330" s="26">
        <v>5</v>
      </c>
      <c r="K330">
        <f t="shared" si="5"/>
        <v>4.3290043290042934E-3</v>
      </c>
    </row>
    <row r="331" spans="1:11" x14ac:dyDescent="0.2">
      <c r="A331" s="25" t="s">
        <v>12</v>
      </c>
      <c r="B331" s="37">
        <v>42860</v>
      </c>
      <c r="C331" s="26">
        <v>688046</v>
      </c>
      <c r="D331" s="26">
        <v>805733385</v>
      </c>
      <c r="E331" s="26">
        <v>1170</v>
      </c>
      <c r="F331" s="26">
        <v>1175</v>
      </c>
      <c r="G331" s="26">
        <v>1171.05</v>
      </c>
      <c r="H331" s="26">
        <v>1155</v>
      </c>
      <c r="I331" s="26">
        <v>0.86</v>
      </c>
      <c r="J331" s="26">
        <v>10</v>
      </c>
      <c r="K331">
        <f t="shared" si="5"/>
        <v>8.6206896551723755E-3</v>
      </c>
    </row>
    <row r="332" spans="1:11" x14ac:dyDescent="0.2">
      <c r="A332" s="25" t="s">
        <v>12</v>
      </c>
      <c r="B332" s="37">
        <v>42863</v>
      </c>
      <c r="C332" s="26">
        <v>1162853</v>
      </c>
      <c r="D332" s="26">
        <v>1371203790</v>
      </c>
      <c r="E332" s="26">
        <v>1175</v>
      </c>
      <c r="F332" s="26">
        <v>1180</v>
      </c>
      <c r="G332" s="26">
        <v>1179.17</v>
      </c>
      <c r="H332" s="26">
        <v>1150</v>
      </c>
      <c r="I332" s="26">
        <v>0.43</v>
      </c>
      <c r="J332" s="26">
        <v>5</v>
      </c>
      <c r="K332">
        <f t="shared" si="5"/>
        <v>4.2735042735042583E-3</v>
      </c>
    </row>
    <row r="333" spans="1:11" x14ac:dyDescent="0.2">
      <c r="A333" s="25" t="s">
        <v>12</v>
      </c>
      <c r="B333" s="37">
        <v>42864</v>
      </c>
      <c r="C333" s="26">
        <v>180000</v>
      </c>
      <c r="D333" s="26">
        <v>213050000</v>
      </c>
      <c r="E333" s="26">
        <v>1180</v>
      </c>
      <c r="F333" s="26">
        <v>1185</v>
      </c>
      <c r="G333" s="26">
        <v>1183.6099999999999</v>
      </c>
      <c r="H333" s="26">
        <v>1180</v>
      </c>
      <c r="I333" s="26">
        <v>0.43</v>
      </c>
      <c r="J333" s="26">
        <v>5</v>
      </c>
      <c r="K333">
        <f t="shared" si="5"/>
        <v>4.2553191489360653E-3</v>
      </c>
    </row>
    <row r="334" spans="1:11" x14ac:dyDescent="0.2">
      <c r="A334" s="25" t="s">
        <v>12</v>
      </c>
      <c r="B334" s="37">
        <v>42865</v>
      </c>
      <c r="C334" s="26">
        <v>159832</v>
      </c>
      <c r="D334" s="26">
        <v>186850245</v>
      </c>
      <c r="E334" s="26">
        <v>1170</v>
      </c>
      <c r="F334" s="26">
        <v>1170</v>
      </c>
      <c r="G334" s="26">
        <v>1169.04</v>
      </c>
      <c r="H334" s="26">
        <v>1165</v>
      </c>
      <c r="I334" s="26">
        <v>-0.85</v>
      </c>
      <c r="J334" s="26">
        <v>-10</v>
      </c>
      <c r="K334">
        <f t="shared" si="5"/>
        <v>-8.4745762711864181E-3</v>
      </c>
    </row>
    <row r="335" spans="1:11" x14ac:dyDescent="0.2">
      <c r="A335" s="25" t="s">
        <v>12</v>
      </c>
      <c r="B335" s="37">
        <v>42866</v>
      </c>
      <c r="C335" s="26">
        <v>919389</v>
      </c>
      <c r="D335" s="26">
        <v>1092326635</v>
      </c>
      <c r="E335" s="26">
        <v>1195</v>
      </c>
      <c r="F335" s="26">
        <v>1195</v>
      </c>
      <c r="G335" s="26">
        <v>1188.0999999999999</v>
      </c>
      <c r="H335" s="26">
        <v>1170</v>
      </c>
      <c r="I335" s="26">
        <v>2.14</v>
      </c>
      <c r="J335" s="26">
        <v>25</v>
      </c>
      <c r="K335">
        <f t="shared" si="5"/>
        <v>2.1367521367521292E-2</v>
      </c>
    </row>
    <row r="336" spans="1:11" x14ac:dyDescent="0.2">
      <c r="A336" s="25" t="s">
        <v>12</v>
      </c>
      <c r="B336" s="37">
        <v>42867</v>
      </c>
      <c r="C336" s="26">
        <v>2243304</v>
      </c>
      <c r="D336" s="26">
        <v>2694017810</v>
      </c>
      <c r="E336" s="26">
        <v>1210</v>
      </c>
      <c r="F336" s="26">
        <v>1215</v>
      </c>
      <c r="G336" s="26">
        <v>1200.92</v>
      </c>
      <c r="H336" s="26">
        <v>1185</v>
      </c>
      <c r="I336" s="26">
        <v>1.26</v>
      </c>
      <c r="J336" s="26">
        <v>15</v>
      </c>
      <c r="K336">
        <f t="shared" si="5"/>
        <v>1.2552301255230214E-2</v>
      </c>
    </row>
    <row r="337" spans="1:11" x14ac:dyDescent="0.2">
      <c r="A337" s="25" t="s">
        <v>12</v>
      </c>
      <c r="B337" s="37">
        <v>42870</v>
      </c>
      <c r="C337" s="26">
        <v>1080335</v>
      </c>
      <c r="D337" s="26">
        <v>1313890930</v>
      </c>
      <c r="E337" s="26">
        <v>1220</v>
      </c>
      <c r="F337" s="26">
        <v>1230</v>
      </c>
      <c r="G337" s="26">
        <v>1216.19</v>
      </c>
      <c r="H337" s="26">
        <v>1215</v>
      </c>
      <c r="I337" s="26">
        <v>0.83</v>
      </c>
      <c r="J337" s="26">
        <v>10</v>
      </c>
      <c r="K337">
        <f t="shared" si="5"/>
        <v>8.2644628099173278E-3</v>
      </c>
    </row>
    <row r="338" spans="1:11" x14ac:dyDescent="0.2">
      <c r="A338" s="25" t="s">
        <v>12</v>
      </c>
      <c r="B338" s="37">
        <v>42871</v>
      </c>
      <c r="C338" s="26">
        <v>1102905</v>
      </c>
      <c r="D338" s="26">
        <v>1329798335</v>
      </c>
      <c r="E338" s="26">
        <v>1205</v>
      </c>
      <c r="F338" s="26">
        <v>1210</v>
      </c>
      <c r="G338" s="26">
        <v>1205.72</v>
      </c>
      <c r="H338" s="26">
        <v>1200</v>
      </c>
      <c r="I338" s="26">
        <v>-1.23</v>
      </c>
      <c r="J338" s="26">
        <v>-15</v>
      </c>
      <c r="K338">
        <f t="shared" si="5"/>
        <v>-1.2295081967213073E-2</v>
      </c>
    </row>
    <row r="339" spans="1:11" x14ac:dyDescent="0.2">
      <c r="A339" s="25" t="s">
        <v>12</v>
      </c>
      <c r="B339" s="37">
        <v>42872</v>
      </c>
      <c r="C339" s="26">
        <v>754116</v>
      </c>
      <c r="D339" s="26">
        <v>907909420</v>
      </c>
      <c r="E339" s="26">
        <v>1200</v>
      </c>
      <c r="F339" s="26">
        <v>1205</v>
      </c>
      <c r="G339" s="26">
        <v>1203.94</v>
      </c>
      <c r="H339" s="26">
        <v>1200</v>
      </c>
      <c r="I339" s="26">
        <v>-0.41</v>
      </c>
      <c r="J339" s="26">
        <v>-5</v>
      </c>
      <c r="K339">
        <f t="shared" si="5"/>
        <v>-4.1493775933609811E-3</v>
      </c>
    </row>
    <row r="340" spans="1:11" x14ac:dyDescent="0.2">
      <c r="A340" s="25" t="s">
        <v>12</v>
      </c>
      <c r="B340" s="37">
        <v>42873</v>
      </c>
      <c r="C340" s="26">
        <v>876106</v>
      </c>
      <c r="D340" s="26">
        <v>1045301020</v>
      </c>
      <c r="E340" s="26">
        <v>1190</v>
      </c>
      <c r="F340" s="26">
        <v>1200</v>
      </c>
      <c r="G340" s="26">
        <v>1193.1199999999999</v>
      </c>
      <c r="H340" s="26">
        <v>1190</v>
      </c>
      <c r="I340" s="26">
        <v>-0.83</v>
      </c>
      <c r="J340" s="26">
        <v>-10</v>
      </c>
      <c r="K340">
        <f t="shared" si="5"/>
        <v>-8.3333333333333037E-3</v>
      </c>
    </row>
    <row r="341" spans="1:11" x14ac:dyDescent="0.2">
      <c r="A341" s="25" t="s">
        <v>12</v>
      </c>
      <c r="B341" s="37">
        <v>42874</v>
      </c>
      <c r="C341" s="26">
        <v>152200</v>
      </c>
      <c r="D341" s="26">
        <v>183411300</v>
      </c>
      <c r="E341" s="26">
        <v>1210</v>
      </c>
      <c r="F341" s="26">
        <v>1210</v>
      </c>
      <c r="G341" s="26">
        <v>1205.07</v>
      </c>
      <c r="H341" s="26">
        <v>1190</v>
      </c>
      <c r="I341" s="26">
        <v>1.68</v>
      </c>
      <c r="J341" s="26">
        <v>20</v>
      </c>
      <c r="K341">
        <f t="shared" si="5"/>
        <v>1.6806722689075571E-2</v>
      </c>
    </row>
    <row r="342" spans="1:11" x14ac:dyDescent="0.2">
      <c r="A342" s="25" t="s">
        <v>12</v>
      </c>
      <c r="B342" s="37">
        <v>42877</v>
      </c>
      <c r="C342" s="26">
        <v>80429</v>
      </c>
      <c r="D342" s="26">
        <v>97210925</v>
      </c>
      <c r="E342" s="26">
        <v>1210</v>
      </c>
      <c r="F342" s="26">
        <v>1210</v>
      </c>
      <c r="G342" s="26">
        <v>1208.6600000000001</v>
      </c>
      <c r="H342" s="26">
        <v>1210</v>
      </c>
      <c r="I342" s="26">
        <v>0</v>
      </c>
      <c r="J342" s="26">
        <v>0</v>
      </c>
      <c r="K342">
        <f t="shared" si="5"/>
        <v>0</v>
      </c>
    </row>
    <row r="343" spans="1:11" x14ac:dyDescent="0.2">
      <c r="A343" s="25" t="s">
        <v>12</v>
      </c>
      <c r="B343" s="37">
        <v>42878</v>
      </c>
      <c r="C343" s="26">
        <v>729265</v>
      </c>
      <c r="D343" s="26">
        <v>882332020</v>
      </c>
      <c r="E343" s="26">
        <v>1205</v>
      </c>
      <c r="F343" s="26">
        <v>1215</v>
      </c>
      <c r="G343" s="26">
        <v>1209.8900000000001</v>
      </c>
      <c r="H343" s="26">
        <v>1200</v>
      </c>
      <c r="I343" s="26">
        <v>-0.41</v>
      </c>
      <c r="J343" s="26">
        <v>-5</v>
      </c>
      <c r="K343">
        <f t="shared" si="5"/>
        <v>-4.1322314049586639E-3</v>
      </c>
    </row>
    <row r="344" spans="1:11" x14ac:dyDescent="0.2">
      <c r="A344" s="25" t="s">
        <v>12</v>
      </c>
      <c r="B344" s="37">
        <v>42879</v>
      </c>
      <c r="C344" s="26">
        <v>314552</v>
      </c>
      <c r="D344" s="26">
        <v>380472670</v>
      </c>
      <c r="E344" s="26">
        <v>1210</v>
      </c>
      <c r="F344" s="26">
        <v>1210</v>
      </c>
      <c r="G344" s="26">
        <v>1209.57</v>
      </c>
      <c r="H344" s="26">
        <v>1205</v>
      </c>
      <c r="I344" s="26">
        <v>0.41</v>
      </c>
      <c r="J344" s="26">
        <v>5</v>
      </c>
      <c r="K344">
        <f t="shared" si="5"/>
        <v>4.1493775933609811E-3</v>
      </c>
    </row>
    <row r="345" spans="1:11" x14ac:dyDescent="0.2">
      <c r="A345" s="25" t="s">
        <v>12</v>
      </c>
      <c r="B345" s="37">
        <v>42880</v>
      </c>
      <c r="C345" s="26">
        <v>2249867</v>
      </c>
      <c r="D345" s="26">
        <v>2722345875</v>
      </c>
      <c r="E345" s="26">
        <v>1210</v>
      </c>
      <c r="F345" s="26">
        <v>1215</v>
      </c>
      <c r="G345" s="26">
        <v>1210</v>
      </c>
      <c r="H345" s="26">
        <v>1210</v>
      </c>
      <c r="I345" s="26">
        <v>0</v>
      </c>
      <c r="J345" s="26">
        <v>0</v>
      </c>
      <c r="K345">
        <f t="shared" si="5"/>
        <v>0</v>
      </c>
    </row>
    <row r="346" spans="1:11" x14ac:dyDescent="0.2">
      <c r="A346" s="25" t="s">
        <v>12</v>
      </c>
      <c r="B346" s="37">
        <v>42881</v>
      </c>
      <c r="C346" s="26">
        <v>455600</v>
      </c>
      <c r="D346" s="26">
        <v>551248000</v>
      </c>
      <c r="E346" s="26">
        <v>1210</v>
      </c>
      <c r="F346" s="26">
        <v>1210</v>
      </c>
      <c r="G346" s="26">
        <v>1209.94</v>
      </c>
      <c r="H346" s="26">
        <v>1205</v>
      </c>
      <c r="I346" s="26">
        <v>0</v>
      </c>
      <c r="J346" s="26">
        <v>0</v>
      </c>
      <c r="K346">
        <f t="shared" si="5"/>
        <v>0</v>
      </c>
    </row>
    <row r="347" spans="1:11" x14ac:dyDescent="0.2">
      <c r="A347" s="25" t="s">
        <v>12</v>
      </c>
      <c r="B347" s="37">
        <v>42885</v>
      </c>
      <c r="C347" s="26">
        <v>3000</v>
      </c>
      <c r="D347" s="26">
        <v>3660000</v>
      </c>
      <c r="E347" s="26">
        <v>1210</v>
      </c>
      <c r="F347" s="26">
        <v>0</v>
      </c>
      <c r="G347" s="26">
        <v>1220</v>
      </c>
      <c r="H347" s="26">
        <v>0</v>
      </c>
      <c r="I347" s="26">
        <v>0</v>
      </c>
      <c r="J347" s="26">
        <v>0</v>
      </c>
      <c r="K347">
        <f t="shared" si="5"/>
        <v>0</v>
      </c>
    </row>
    <row r="348" spans="1:11" x14ac:dyDescent="0.2">
      <c r="A348" s="25" t="s">
        <v>12</v>
      </c>
      <c r="B348" s="37">
        <v>42886</v>
      </c>
      <c r="C348" s="26">
        <v>123282</v>
      </c>
      <c r="D348" s="26">
        <v>149273540</v>
      </c>
      <c r="E348" s="26">
        <v>1215</v>
      </c>
      <c r="F348" s="26">
        <v>1215</v>
      </c>
      <c r="G348" s="26">
        <v>1210.83</v>
      </c>
      <c r="H348" s="26">
        <v>1210</v>
      </c>
      <c r="I348" s="26">
        <v>0.41</v>
      </c>
      <c r="J348" s="26">
        <v>5</v>
      </c>
      <c r="K348">
        <f t="shared" si="5"/>
        <v>4.1322314049587749E-3</v>
      </c>
    </row>
    <row r="349" spans="1:11" x14ac:dyDescent="0.2">
      <c r="A349" s="25" t="s">
        <v>12</v>
      </c>
      <c r="B349" s="37">
        <v>42887</v>
      </c>
      <c r="C349" s="26">
        <v>45559</v>
      </c>
      <c r="D349" s="26">
        <v>55354435</v>
      </c>
      <c r="E349" s="26">
        <v>1220</v>
      </c>
      <c r="F349" s="26">
        <v>1220</v>
      </c>
      <c r="G349" s="26">
        <v>1215.01</v>
      </c>
      <c r="H349" s="26">
        <v>1210</v>
      </c>
      <c r="I349" s="26">
        <v>0.41</v>
      </c>
      <c r="J349" s="26">
        <v>5</v>
      </c>
      <c r="K349">
        <f t="shared" si="5"/>
        <v>4.115226337448652E-3</v>
      </c>
    </row>
    <row r="350" spans="1:11" x14ac:dyDescent="0.2">
      <c r="A350" s="25" t="s">
        <v>12</v>
      </c>
      <c r="B350" s="37">
        <v>42888</v>
      </c>
      <c r="C350" s="26">
        <v>194593</v>
      </c>
      <c r="D350" s="26">
        <v>237604770</v>
      </c>
      <c r="E350" s="26">
        <v>1225</v>
      </c>
      <c r="F350" s="26">
        <v>1225</v>
      </c>
      <c r="G350" s="26">
        <v>1221.03</v>
      </c>
      <c r="H350" s="26">
        <v>1210</v>
      </c>
      <c r="I350" s="26">
        <v>0.41</v>
      </c>
      <c r="J350" s="26">
        <v>5</v>
      </c>
      <c r="K350">
        <f t="shared" si="5"/>
        <v>4.098360655737654E-3</v>
      </c>
    </row>
    <row r="351" spans="1:11" x14ac:dyDescent="0.2">
      <c r="A351" s="25" t="s">
        <v>12</v>
      </c>
      <c r="B351" s="37">
        <v>42891</v>
      </c>
      <c r="C351" s="26">
        <v>49177</v>
      </c>
      <c r="D351" s="26">
        <v>59783110</v>
      </c>
      <c r="E351" s="26">
        <v>1215</v>
      </c>
      <c r="F351" s="26">
        <v>1220</v>
      </c>
      <c r="G351" s="26">
        <v>1215.67</v>
      </c>
      <c r="H351" s="26">
        <v>1215</v>
      </c>
      <c r="I351" s="26">
        <v>-0.82</v>
      </c>
      <c r="J351" s="26">
        <v>-10</v>
      </c>
      <c r="K351">
        <f t="shared" si="5"/>
        <v>-8.1632653061224358E-3</v>
      </c>
    </row>
    <row r="352" spans="1:11" x14ac:dyDescent="0.2">
      <c r="A352" s="25" t="s">
        <v>12</v>
      </c>
      <c r="B352" s="37">
        <v>42892</v>
      </c>
      <c r="C352" s="26">
        <v>834647</v>
      </c>
      <c r="D352" s="26">
        <v>1025164755</v>
      </c>
      <c r="E352" s="26">
        <v>1230</v>
      </c>
      <c r="F352" s="26">
        <v>1230</v>
      </c>
      <c r="G352" s="26">
        <v>1228.26</v>
      </c>
      <c r="H352" s="26">
        <v>1215</v>
      </c>
      <c r="I352" s="26">
        <v>1.23</v>
      </c>
      <c r="J352" s="26">
        <v>15</v>
      </c>
      <c r="K352">
        <f t="shared" si="5"/>
        <v>1.2345679012345734E-2</v>
      </c>
    </row>
    <row r="353" spans="1:11" x14ac:dyDescent="0.2">
      <c r="A353" s="25" t="s">
        <v>12</v>
      </c>
      <c r="B353" s="37">
        <v>42893</v>
      </c>
      <c r="C353" s="26">
        <v>777680</v>
      </c>
      <c r="D353" s="26">
        <v>953828320</v>
      </c>
      <c r="E353" s="26">
        <v>1230</v>
      </c>
      <c r="F353" s="26">
        <v>1230</v>
      </c>
      <c r="G353" s="26">
        <v>1226.5</v>
      </c>
      <c r="H353" s="26">
        <v>1220</v>
      </c>
      <c r="I353" s="26">
        <v>0</v>
      </c>
      <c r="J353" s="26">
        <v>0</v>
      </c>
      <c r="K353">
        <f t="shared" si="5"/>
        <v>0</v>
      </c>
    </row>
    <row r="354" spans="1:11" x14ac:dyDescent="0.2">
      <c r="A354" s="25" t="s">
        <v>12</v>
      </c>
      <c r="B354" s="37">
        <v>42894</v>
      </c>
      <c r="C354" s="26">
        <v>1860934</v>
      </c>
      <c r="D354" s="26">
        <v>2268707150</v>
      </c>
      <c r="E354" s="26">
        <v>1215</v>
      </c>
      <c r="F354" s="26">
        <v>1225</v>
      </c>
      <c r="G354" s="26">
        <v>1219.1199999999999</v>
      </c>
      <c r="H354" s="26">
        <v>1215</v>
      </c>
      <c r="I354" s="26">
        <v>-1.22</v>
      </c>
      <c r="J354" s="26">
        <v>-15</v>
      </c>
      <c r="K354">
        <f t="shared" si="5"/>
        <v>-1.2195121951219523E-2</v>
      </c>
    </row>
    <row r="355" spans="1:11" x14ac:dyDescent="0.2">
      <c r="A355" s="25" t="s">
        <v>12</v>
      </c>
      <c r="B355" s="37">
        <v>42895</v>
      </c>
      <c r="C355" s="26">
        <v>589616</v>
      </c>
      <c r="D355" s="26">
        <v>722378470</v>
      </c>
      <c r="E355" s="26">
        <v>1230</v>
      </c>
      <c r="F355" s="26">
        <v>1230</v>
      </c>
      <c r="G355" s="26">
        <v>1225.17</v>
      </c>
      <c r="H355" s="26">
        <v>1220</v>
      </c>
      <c r="I355" s="26">
        <v>1.23</v>
      </c>
      <c r="J355" s="26">
        <v>15</v>
      </c>
      <c r="K355">
        <f t="shared" si="5"/>
        <v>1.2345679012345734E-2</v>
      </c>
    </row>
    <row r="356" spans="1:11" x14ac:dyDescent="0.2">
      <c r="A356" s="25" t="s">
        <v>12</v>
      </c>
      <c r="B356" s="37">
        <v>42898</v>
      </c>
      <c r="C356" s="26">
        <v>19888</v>
      </c>
      <c r="D356" s="26">
        <v>24462240</v>
      </c>
      <c r="E356" s="26">
        <v>1230</v>
      </c>
      <c r="F356" s="26">
        <v>1230</v>
      </c>
      <c r="G356" s="26">
        <v>1230</v>
      </c>
      <c r="H356" s="26">
        <v>1230</v>
      </c>
      <c r="I356" s="26">
        <v>0</v>
      </c>
      <c r="J356" s="26">
        <v>0</v>
      </c>
      <c r="K356">
        <f t="shared" si="5"/>
        <v>0</v>
      </c>
    </row>
    <row r="357" spans="1:11" x14ac:dyDescent="0.2">
      <c r="A357" s="25" t="s">
        <v>12</v>
      </c>
      <c r="B357" s="37">
        <v>42899</v>
      </c>
      <c r="C357" s="26">
        <v>51404</v>
      </c>
      <c r="D357" s="26">
        <v>62900535</v>
      </c>
      <c r="E357" s="26">
        <v>1230</v>
      </c>
      <c r="F357" s="26">
        <v>1230</v>
      </c>
      <c r="G357" s="26">
        <v>1223.6500000000001</v>
      </c>
      <c r="H357" s="26">
        <v>1220</v>
      </c>
      <c r="I357" s="26">
        <v>0</v>
      </c>
      <c r="J357" s="26">
        <v>0</v>
      </c>
      <c r="K357">
        <f t="shared" si="5"/>
        <v>0</v>
      </c>
    </row>
    <row r="358" spans="1:11" x14ac:dyDescent="0.2">
      <c r="A358" s="25" t="s">
        <v>12</v>
      </c>
      <c r="B358" s="37">
        <v>42900</v>
      </c>
      <c r="C358" s="26">
        <v>177988</v>
      </c>
      <c r="D358" s="26">
        <v>219561340</v>
      </c>
      <c r="E358" s="26">
        <v>1235</v>
      </c>
      <c r="F358" s="26">
        <v>1235</v>
      </c>
      <c r="G358" s="26">
        <v>1233.57</v>
      </c>
      <c r="H358" s="26">
        <v>1225</v>
      </c>
      <c r="I358" s="26">
        <v>0.41</v>
      </c>
      <c r="J358" s="26">
        <v>5</v>
      </c>
      <c r="K358">
        <f t="shared" si="5"/>
        <v>4.0650406504065817E-3</v>
      </c>
    </row>
    <row r="359" spans="1:11" x14ac:dyDescent="0.2">
      <c r="A359" s="25" t="s">
        <v>12</v>
      </c>
      <c r="B359" s="37">
        <v>42901</v>
      </c>
      <c r="C359" s="26">
        <v>60768</v>
      </c>
      <c r="D359" s="26">
        <v>75298480</v>
      </c>
      <c r="E359" s="26">
        <v>1240</v>
      </c>
      <c r="F359" s="26">
        <v>1240</v>
      </c>
      <c r="G359" s="26">
        <v>1239.1099999999999</v>
      </c>
      <c r="H359" s="26">
        <v>1240</v>
      </c>
      <c r="I359" s="26">
        <v>0.4</v>
      </c>
      <c r="J359" s="26">
        <v>5</v>
      </c>
      <c r="K359">
        <f t="shared" si="5"/>
        <v>4.0485829959513442E-3</v>
      </c>
    </row>
    <row r="360" spans="1:11" x14ac:dyDescent="0.2">
      <c r="A360" s="25" t="s">
        <v>12</v>
      </c>
      <c r="B360" s="37">
        <v>42902</v>
      </c>
      <c r="C360" s="26">
        <v>125028</v>
      </c>
      <c r="D360" s="26">
        <v>155766760</v>
      </c>
      <c r="E360" s="26">
        <v>1245</v>
      </c>
      <c r="F360" s="26">
        <v>1250</v>
      </c>
      <c r="G360" s="26">
        <v>1245.8599999999999</v>
      </c>
      <c r="H360" s="26">
        <v>1245</v>
      </c>
      <c r="I360" s="26">
        <v>0.4</v>
      </c>
      <c r="J360" s="26">
        <v>5</v>
      </c>
      <c r="K360">
        <f t="shared" si="5"/>
        <v>4.0322580645162365E-3</v>
      </c>
    </row>
    <row r="361" spans="1:11" x14ac:dyDescent="0.2">
      <c r="A361" s="25" t="s">
        <v>12</v>
      </c>
      <c r="B361" s="37">
        <v>42906</v>
      </c>
      <c r="C361" s="26">
        <v>261958</v>
      </c>
      <c r="D361" s="26">
        <v>322388725</v>
      </c>
      <c r="E361" s="26">
        <v>1215</v>
      </c>
      <c r="F361" s="26">
        <v>1240</v>
      </c>
      <c r="G361" s="26">
        <v>1230.69</v>
      </c>
      <c r="H361" s="26">
        <v>1215</v>
      </c>
      <c r="I361" s="26">
        <v>-2.41</v>
      </c>
      <c r="J361" s="26">
        <v>-30</v>
      </c>
      <c r="K361">
        <f t="shared" si="5"/>
        <v>-2.4096385542168641E-2</v>
      </c>
    </row>
    <row r="362" spans="1:11" x14ac:dyDescent="0.2">
      <c r="A362" s="25" t="s">
        <v>12</v>
      </c>
      <c r="B362" s="37">
        <v>42907</v>
      </c>
      <c r="C362" s="26">
        <v>43580</v>
      </c>
      <c r="D362" s="26">
        <v>52949700</v>
      </c>
      <c r="E362" s="26">
        <v>1215</v>
      </c>
      <c r="F362" s="26">
        <v>1215</v>
      </c>
      <c r="G362" s="26">
        <v>1215</v>
      </c>
      <c r="H362" s="26">
        <v>1215</v>
      </c>
      <c r="I362" s="26">
        <v>0</v>
      </c>
      <c r="J362" s="26">
        <v>0</v>
      </c>
      <c r="K362">
        <f t="shared" si="5"/>
        <v>0</v>
      </c>
    </row>
    <row r="363" spans="1:11" x14ac:dyDescent="0.2">
      <c r="A363" s="25" t="s">
        <v>12</v>
      </c>
      <c r="B363" s="37">
        <v>42908</v>
      </c>
      <c r="C363" s="26">
        <v>108136</v>
      </c>
      <c r="D363" s="26">
        <v>130615035</v>
      </c>
      <c r="E363" s="26">
        <v>1205</v>
      </c>
      <c r="F363" s="26">
        <v>1210</v>
      </c>
      <c r="G363" s="26">
        <v>1207.8800000000001</v>
      </c>
      <c r="H363" s="26">
        <v>1205</v>
      </c>
      <c r="I363" s="26">
        <v>-0.82</v>
      </c>
      <c r="J363" s="26">
        <v>-10</v>
      </c>
      <c r="K363">
        <f t="shared" si="5"/>
        <v>-8.2304526748970819E-3</v>
      </c>
    </row>
    <row r="364" spans="1:11" x14ac:dyDescent="0.2">
      <c r="A364" s="25" t="s">
        <v>12</v>
      </c>
      <c r="B364" s="37">
        <v>42909</v>
      </c>
      <c r="C364" s="26">
        <v>10689</v>
      </c>
      <c r="D364" s="26">
        <v>12826800</v>
      </c>
      <c r="E364" s="26">
        <v>1205</v>
      </c>
      <c r="F364" s="26">
        <v>0</v>
      </c>
      <c r="G364" s="26">
        <v>1200</v>
      </c>
      <c r="H364" s="26">
        <v>0</v>
      </c>
      <c r="I364" s="26">
        <v>0</v>
      </c>
      <c r="J364" s="26">
        <v>0</v>
      </c>
      <c r="K364">
        <f t="shared" si="5"/>
        <v>0</v>
      </c>
    </row>
    <row r="365" spans="1:11" x14ac:dyDescent="0.2">
      <c r="A365" s="25" t="s">
        <v>12</v>
      </c>
      <c r="B365" s="37">
        <v>42913</v>
      </c>
      <c r="C365" s="26">
        <v>12951</v>
      </c>
      <c r="D365" s="26">
        <v>15600890</v>
      </c>
      <c r="E365" s="26">
        <v>1205</v>
      </c>
      <c r="F365" s="26">
        <v>1205</v>
      </c>
      <c r="G365" s="26">
        <v>1204.6099999999999</v>
      </c>
      <c r="H365" s="26">
        <v>1205</v>
      </c>
      <c r="I365" s="26">
        <v>0</v>
      </c>
      <c r="J365" s="26">
        <v>0</v>
      </c>
      <c r="K365">
        <f t="shared" si="5"/>
        <v>0</v>
      </c>
    </row>
    <row r="366" spans="1:11" x14ac:dyDescent="0.2">
      <c r="A366" s="25" t="s">
        <v>12</v>
      </c>
      <c r="B366" s="37">
        <v>42914</v>
      </c>
      <c r="C366" s="26">
        <v>292578</v>
      </c>
      <c r="D366" s="26">
        <v>356706185</v>
      </c>
      <c r="E366" s="26">
        <v>1215</v>
      </c>
      <c r="F366" s="26">
        <v>1220</v>
      </c>
      <c r="G366" s="26">
        <v>1219.18</v>
      </c>
      <c r="H366" s="26">
        <v>1215</v>
      </c>
      <c r="I366" s="26">
        <v>0.83</v>
      </c>
      <c r="J366" s="26">
        <v>10</v>
      </c>
      <c r="K366">
        <f t="shared" si="5"/>
        <v>8.2987551867219622E-3</v>
      </c>
    </row>
    <row r="367" spans="1:11" x14ac:dyDescent="0.2">
      <c r="A367" s="25" t="s">
        <v>12</v>
      </c>
      <c r="B367" s="37">
        <v>42915</v>
      </c>
      <c r="C367" s="26">
        <v>443851</v>
      </c>
      <c r="D367" s="26">
        <v>547364990</v>
      </c>
      <c r="E367" s="26">
        <v>1240</v>
      </c>
      <c r="F367" s="26">
        <v>1240</v>
      </c>
      <c r="G367" s="26">
        <v>1233.22</v>
      </c>
      <c r="H367" s="26">
        <v>1220</v>
      </c>
      <c r="I367" s="26">
        <v>2.06</v>
      </c>
      <c r="J367" s="26">
        <v>25</v>
      </c>
      <c r="K367">
        <f t="shared" si="5"/>
        <v>2.0576131687242816E-2</v>
      </c>
    </row>
    <row r="368" spans="1:11" x14ac:dyDescent="0.2">
      <c r="A368" s="25" t="s">
        <v>12</v>
      </c>
      <c r="B368" s="37">
        <v>42916</v>
      </c>
      <c r="C368" s="26">
        <v>526088</v>
      </c>
      <c r="D368" s="26">
        <v>658121405</v>
      </c>
      <c r="E368" s="26">
        <v>1255</v>
      </c>
      <c r="F368" s="26">
        <v>1255</v>
      </c>
      <c r="G368" s="26">
        <v>1250.97</v>
      </c>
      <c r="H368" s="26">
        <v>1245</v>
      </c>
      <c r="I368" s="26">
        <v>1.21</v>
      </c>
      <c r="J368" s="26">
        <v>15</v>
      </c>
      <c r="K368">
        <f t="shared" si="5"/>
        <v>1.2096774193548487E-2</v>
      </c>
    </row>
    <row r="369" spans="1:11" x14ac:dyDescent="0.2">
      <c r="A369" s="27" t="s">
        <v>12</v>
      </c>
      <c r="B369" s="38">
        <v>42920</v>
      </c>
      <c r="C369" s="28">
        <v>6012</v>
      </c>
      <c r="D369" s="28">
        <v>7424820</v>
      </c>
      <c r="E369" s="28">
        <v>1235</v>
      </c>
      <c r="F369" s="28">
        <v>1235</v>
      </c>
      <c r="G369" s="28">
        <v>1235</v>
      </c>
      <c r="H369" s="28">
        <v>1235</v>
      </c>
      <c r="I369" s="28">
        <v>-1.59</v>
      </c>
      <c r="J369" s="28">
        <v>-20</v>
      </c>
      <c r="K369">
        <f t="shared" si="5"/>
        <v>-1.5936254980079667E-2</v>
      </c>
    </row>
    <row r="370" spans="1:11" x14ac:dyDescent="0.2">
      <c r="A370" s="27" t="s">
        <v>12</v>
      </c>
      <c r="B370" s="38">
        <v>42921</v>
      </c>
      <c r="C370" s="28">
        <v>117580</v>
      </c>
      <c r="D370" s="28">
        <v>146816425</v>
      </c>
      <c r="E370" s="28">
        <v>1260</v>
      </c>
      <c r="F370" s="28">
        <v>1260</v>
      </c>
      <c r="G370" s="28">
        <v>1248.6500000000001</v>
      </c>
      <c r="H370" s="28">
        <v>1235</v>
      </c>
      <c r="I370" s="28">
        <v>2.02</v>
      </c>
      <c r="J370" s="28">
        <v>25</v>
      </c>
      <c r="K370">
        <f t="shared" si="5"/>
        <v>2.0242914979757165E-2</v>
      </c>
    </row>
    <row r="371" spans="1:11" x14ac:dyDescent="0.2">
      <c r="A371" s="27" t="s">
        <v>12</v>
      </c>
      <c r="B371" s="38">
        <v>42922</v>
      </c>
      <c r="C371" s="28">
        <v>163499</v>
      </c>
      <c r="D371" s="28">
        <v>209738960</v>
      </c>
      <c r="E371" s="28">
        <v>1290</v>
      </c>
      <c r="F371" s="28">
        <v>1290</v>
      </c>
      <c r="G371" s="28">
        <v>1282.81</v>
      </c>
      <c r="H371" s="28">
        <v>1275</v>
      </c>
      <c r="I371" s="28">
        <v>2.38</v>
      </c>
      <c r="J371" s="28">
        <v>30</v>
      </c>
      <c r="K371">
        <f t="shared" si="5"/>
        <v>2.3809523809523725E-2</v>
      </c>
    </row>
    <row r="372" spans="1:11" x14ac:dyDescent="0.2">
      <c r="A372" s="27" t="s">
        <v>12</v>
      </c>
      <c r="B372" s="38">
        <v>42923</v>
      </c>
      <c r="C372" s="28">
        <v>47588</v>
      </c>
      <c r="D372" s="28">
        <v>60123480</v>
      </c>
      <c r="E372" s="28">
        <v>1265</v>
      </c>
      <c r="F372" s="28">
        <v>1265</v>
      </c>
      <c r="G372" s="28">
        <v>1263.42</v>
      </c>
      <c r="H372" s="28">
        <v>1260</v>
      </c>
      <c r="I372" s="28">
        <v>-1.94</v>
      </c>
      <c r="J372" s="28">
        <v>-25</v>
      </c>
      <c r="K372">
        <f t="shared" si="5"/>
        <v>-1.9379844961240345E-2</v>
      </c>
    </row>
    <row r="373" spans="1:11" x14ac:dyDescent="0.2">
      <c r="A373" s="27" t="s">
        <v>12</v>
      </c>
      <c r="B373" s="38">
        <v>42926</v>
      </c>
      <c r="C373" s="28">
        <v>0</v>
      </c>
      <c r="D373" s="28">
        <v>0</v>
      </c>
      <c r="E373" s="28">
        <v>1265</v>
      </c>
      <c r="F373" s="28">
        <v>0</v>
      </c>
      <c r="G373" s="28">
        <v>0</v>
      </c>
      <c r="H373" s="28">
        <v>0</v>
      </c>
      <c r="I373" s="28">
        <v>0</v>
      </c>
      <c r="J373" s="28">
        <v>0</v>
      </c>
      <c r="K373">
        <f t="shared" si="5"/>
        <v>0</v>
      </c>
    </row>
    <row r="374" spans="1:11" x14ac:dyDescent="0.2">
      <c r="A374" s="27" t="s">
        <v>12</v>
      </c>
      <c r="B374" s="38">
        <v>42927</v>
      </c>
      <c r="C374" s="28">
        <v>342114</v>
      </c>
      <c r="D374" s="28">
        <v>434618580</v>
      </c>
      <c r="E374" s="28">
        <v>1270</v>
      </c>
      <c r="F374" s="28">
        <v>1275</v>
      </c>
      <c r="G374" s="28">
        <v>1270.3900000000001</v>
      </c>
      <c r="H374" s="28">
        <v>1265</v>
      </c>
      <c r="I374" s="28">
        <v>0.4</v>
      </c>
      <c r="J374" s="28">
        <v>5</v>
      </c>
      <c r="K374">
        <f t="shared" si="5"/>
        <v>3.9525691699604515E-3</v>
      </c>
    </row>
    <row r="375" spans="1:11" x14ac:dyDescent="0.2">
      <c r="A375" s="27" t="s">
        <v>12</v>
      </c>
      <c r="B375" s="38">
        <v>42928</v>
      </c>
      <c r="C375" s="28">
        <v>59212</v>
      </c>
      <c r="D375" s="28">
        <v>75763750</v>
      </c>
      <c r="E375" s="28">
        <v>1280</v>
      </c>
      <c r="F375" s="28">
        <v>1290</v>
      </c>
      <c r="G375" s="28">
        <v>1279.53</v>
      </c>
      <c r="H375" s="28">
        <v>1275</v>
      </c>
      <c r="I375" s="28">
        <v>0.79</v>
      </c>
      <c r="J375" s="28">
        <v>10</v>
      </c>
      <c r="K375">
        <f t="shared" si="5"/>
        <v>7.8740157480314821E-3</v>
      </c>
    </row>
    <row r="376" spans="1:11" x14ac:dyDescent="0.2">
      <c r="A376" s="27" t="s">
        <v>12</v>
      </c>
      <c r="B376" s="38">
        <v>42929</v>
      </c>
      <c r="C376" s="28">
        <v>568168</v>
      </c>
      <c r="D376" s="28">
        <v>733839695</v>
      </c>
      <c r="E376" s="28">
        <v>1300</v>
      </c>
      <c r="F376" s="28">
        <v>1300</v>
      </c>
      <c r="G376" s="28">
        <v>1291.5899999999999</v>
      </c>
      <c r="H376" s="28">
        <v>1285</v>
      </c>
      <c r="I376" s="28">
        <v>1.56</v>
      </c>
      <c r="J376" s="28">
        <v>20</v>
      </c>
      <c r="K376">
        <f t="shared" si="5"/>
        <v>1.5625E-2</v>
      </c>
    </row>
    <row r="377" spans="1:11" x14ac:dyDescent="0.2">
      <c r="A377" s="27" t="s">
        <v>12</v>
      </c>
      <c r="B377" s="38">
        <v>42930</v>
      </c>
      <c r="C377" s="28">
        <v>369325</v>
      </c>
      <c r="D377" s="28">
        <v>483497850</v>
      </c>
      <c r="E377" s="28">
        <v>1310</v>
      </c>
      <c r="F377" s="28">
        <v>1310</v>
      </c>
      <c r="G377" s="28">
        <v>1309.1400000000001</v>
      </c>
      <c r="H377" s="28">
        <v>1300</v>
      </c>
      <c r="I377" s="28">
        <v>0.77</v>
      </c>
      <c r="J377" s="28">
        <v>10</v>
      </c>
      <c r="K377">
        <f t="shared" si="5"/>
        <v>7.692307692307665E-3</v>
      </c>
    </row>
    <row r="378" spans="1:11" x14ac:dyDescent="0.2">
      <c r="A378" s="27" t="s">
        <v>12</v>
      </c>
      <c r="B378" s="38">
        <v>42933</v>
      </c>
      <c r="C378" s="28">
        <v>99771</v>
      </c>
      <c r="D378" s="28">
        <v>129752635</v>
      </c>
      <c r="E378" s="28">
        <v>1305</v>
      </c>
      <c r="F378" s="28">
        <v>1305</v>
      </c>
      <c r="G378" s="28">
        <v>1300.5</v>
      </c>
      <c r="H378" s="28">
        <v>1295</v>
      </c>
      <c r="I378" s="28">
        <v>-0.38</v>
      </c>
      <c r="J378" s="28">
        <v>-5</v>
      </c>
      <c r="K378">
        <f t="shared" si="5"/>
        <v>-3.8167938931297218E-3</v>
      </c>
    </row>
    <row r="379" spans="1:11" x14ac:dyDescent="0.2">
      <c r="A379" s="27" t="s">
        <v>12</v>
      </c>
      <c r="B379" s="38">
        <v>42934</v>
      </c>
      <c r="C379" s="28">
        <v>18217</v>
      </c>
      <c r="D379" s="28">
        <v>23527690</v>
      </c>
      <c r="E379" s="28">
        <v>1290</v>
      </c>
      <c r="F379" s="28">
        <v>1290</v>
      </c>
      <c r="G379" s="28">
        <v>1291.52</v>
      </c>
      <c r="H379" s="28">
        <v>1290</v>
      </c>
      <c r="I379" s="28">
        <v>-1.1499999999999999</v>
      </c>
      <c r="J379" s="28">
        <v>-15</v>
      </c>
      <c r="K379">
        <f t="shared" si="5"/>
        <v>-1.1494252873563204E-2</v>
      </c>
    </row>
    <row r="380" spans="1:11" x14ac:dyDescent="0.2">
      <c r="A380" s="27" t="s">
        <v>12</v>
      </c>
      <c r="B380" s="38">
        <v>42935</v>
      </c>
      <c r="C380" s="28">
        <v>41082</v>
      </c>
      <c r="D380" s="28">
        <v>53543475</v>
      </c>
      <c r="E380" s="28">
        <v>1315</v>
      </c>
      <c r="F380" s="28">
        <v>1315</v>
      </c>
      <c r="G380" s="28">
        <v>1303.33</v>
      </c>
      <c r="H380" s="28">
        <v>1300</v>
      </c>
      <c r="I380" s="28">
        <v>1.94</v>
      </c>
      <c r="J380" s="28">
        <v>25</v>
      </c>
      <c r="K380">
        <f t="shared" si="5"/>
        <v>1.9379844961240345E-2</v>
      </c>
    </row>
    <row r="381" spans="1:11" x14ac:dyDescent="0.2">
      <c r="A381" s="27" t="s">
        <v>12</v>
      </c>
      <c r="B381" s="38">
        <v>42937</v>
      </c>
      <c r="C381" s="28">
        <v>80169</v>
      </c>
      <c r="D381" s="28">
        <v>104946790</v>
      </c>
      <c r="E381" s="28">
        <v>1300</v>
      </c>
      <c r="F381" s="28">
        <v>1315</v>
      </c>
      <c r="G381" s="28">
        <v>1309.07</v>
      </c>
      <c r="H381" s="28">
        <v>1300</v>
      </c>
      <c r="I381" s="28">
        <v>-1.1399999999999999</v>
      </c>
      <c r="J381" s="28">
        <v>-15</v>
      </c>
      <c r="K381">
        <f t="shared" si="5"/>
        <v>-1.1406844106463865E-2</v>
      </c>
    </row>
    <row r="382" spans="1:11" x14ac:dyDescent="0.2">
      <c r="A382" s="27" t="s">
        <v>12</v>
      </c>
      <c r="B382" s="38">
        <v>42940</v>
      </c>
      <c r="C382" s="28">
        <v>104003</v>
      </c>
      <c r="D382" s="28">
        <v>134683885</v>
      </c>
      <c r="E382" s="28">
        <v>1295</v>
      </c>
      <c r="F382" s="28">
        <v>1295</v>
      </c>
      <c r="G382" s="28">
        <v>1295</v>
      </c>
      <c r="H382" s="28">
        <v>1295</v>
      </c>
      <c r="I382" s="28">
        <v>-0.38</v>
      </c>
      <c r="J382" s="28">
        <v>-5</v>
      </c>
      <c r="K382">
        <f t="shared" si="5"/>
        <v>-3.8461538461538325E-3</v>
      </c>
    </row>
    <row r="383" spans="1:11" x14ac:dyDescent="0.2">
      <c r="A383" s="27" t="s">
        <v>12</v>
      </c>
      <c r="B383" s="38">
        <v>42941</v>
      </c>
      <c r="C383" s="28">
        <v>259829</v>
      </c>
      <c r="D383" s="28">
        <v>337565190</v>
      </c>
      <c r="E383" s="28">
        <v>1310</v>
      </c>
      <c r="F383" s="28">
        <v>1310</v>
      </c>
      <c r="G383" s="28">
        <v>1299.18</v>
      </c>
      <c r="H383" s="28">
        <v>1295</v>
      </c>
      <c r="I383" s="28">
        <v>1.1599999999999999</v>
      </c>
      <c r="J383" s="28">
        <v>15</v>
      </c>
      <c r="K383">
        <f t="shared" si="5"/>
        <v>1.158301158301156E-2</v>
      </c>
    </row>
    <row r="384" spans="1:11" x14ac:dyDescent="0.2">
      <c r="A384" s="27" t="s">
        <v>12</v>
      </c>
      <c r="B384" s="38">
        <v>42942</v>
      </c>
      <c r="C384" s="28">
        <v>64508</v>
      </c>
      <c r="D384" s="28">
        <v>83646955</v>
      </c>
      <c r="E384" s="28">
        <v>1300</v>
      </c>
      <c r="F384" s="28">
        <v>1300</v>
      </c>
      <c r="G384" s="28">
        <v>1296.69</v>
      </c>
      <c r="H384" s="28">
        <v>1295</v>
      </c>
      <c r="I384" s="28">
        <v>-0.76</v>
      </c>
      <c r="J384" s="28">
        <v>-10</v>
      </c>
      <c r="K384">
        <f t="shared" si="5"/>
        <v>-7.6335877862595547E-3</v>
      </c>
    </row>
    <row r="385" spans="1:11" x14ac:dyDescent="0.2">
      <c r="A385" s="27" t="s">
        <v>12</v>
      </c>
      <c r="B385" s="38">
        <v>42943</v>
      </c>
      <c r="C385" s="28">
        <v>42775</v>
      </c>
      <c r="D385" s="28">
        <v>55288975</v>
      </c>
      <c r="E385" s="28">
        <v>1295</v>
      </c>
      <c r="F385" s="28">
        <v>1295</v>
      </c>
      <c r="G385" s="28">
        <v>1292.55</v>
      </c>
      <c r="H385" s="28">
        <v>1295</v>
      </c>
      <c r="I385" s="28">
        <v>-0.38</v>
      </c>
      <c r="J385" s="28">
        <v>-5</v>
      </c>
      <c r="K385">
        <f t="shared" si="5"/>
        <v>-3.8461538461538325E-3</v>
      </c>
    </row>
    <row r="386" spans="1:11" x14ac:dyDescent="0.2">
      <c r="A386" s="27" t="s">
        <v>12</v>
      </c>
      <c r="B386" s="38">
        <v>42944</v>
      </c>
      <c r="C386" s="28">
        <v>343796</v>
      </c>
      <c r="D386" s="28">
        <v>447774500</v>
      </c>
      <c r="E386" s="28">
        <v>1315</v>
      </c>
      <c r="F386" s="28">
        <v>1315</v>
      </c>
      <c r="G386" s="28">
        <v>1302.44</v>
      </c>
      <c r="H386" s="28">
        <v>1300</v>
      </c>
      <c r="I386" s="28">
        <v>1.54</v>
      </c>
      <c r="J386" s="28">
        <v>20</v>
      </c>
      <c r="K386">
        <f t="shared" si="5"/>
        <v>1.5444015444015413E-2</v>
      </c>
    </row>
    <row r="387" spans="1:11" x14ac:dyDescent="0.2">
      <c r="A387" s="27" t="s">
        <v>12</v>
      </c>
      <c r="B387" s="38">
        <v>42947</v>
      </c>
      <c r="C387" s="28">
        <v>348289</v>
      </c>
      <c r="D387" s="28">
        <v>454301175</v>
      </c>
      <c r="E387" s="28">
        <v>1305</v>
      </c>
      <c r="F387" s="28">
        <v>1305</v>
      </c>
      <c r="G387" s="28">
        <v>1304.3800000000001</v>
      </c>
      <c r="H387" s="28">
        <v>1300</v>
      </c>
      <c r="I387" s="28">
        <v>-0.76</v>
      </c>
      <c r="J387" s="28">
        <v>-10</v>
      </c>
      <c r="K387">
        <f t="shared" si="5"/>
        <v>-7.6045627376425395E-3</v>
      </c>
    </row>
    <row r="388" spans="1:11" x14ac:dyDescent="0.2">
      <c r="A388" s="27" t="s">
        <v>12</v>
      </c>
      <c r="B388" s="38">
        <v>42948</v>
      </c>
      <c r="C388" s="28">
        <v>47082</v>
      </c>
      <c r="D388" s="28">
        <v>61736600</v>
      </c>
      <c r="E388" s="28">
        <v>1310</v>
      </c>
      <c r="F388" s="28">
        <v>1315</v>
      </c>
      <c r="G388" s="28">
        <v>1311.26</v>
      </c>
      <c r="H388" s="28">
        <v>1305</v>
      </c>
      <c r="I388" s="28">
        <v>0.38</v>
      </c>
      <c r="J388" s="28">
        <v>5</v>
      </c>
      <c r="K388">
        <f t="shared" ref="K388:K451" si="6">+E388/E387-1</f>
        <v>3.8314176245211051E-3</v>
      </c>
    </row>
    <row r="389" spans="1:11" x14ac:dyDescent="0.2">
      <c r="A389" s="27" t="s">
        <v>12</v>
      </c>
      <c r="B389" s="38">
        <v>42949</v>
      </c>
      <c r="C389" s="28">
        <v>168263</v>
      </c>
      <c r="D389" s="28">
        <v>220970100</v>
      </c>
      <c r="E389" s="28">
        <v>1310</v>
      </c>
      <c r="F389" s="28">
        <v>1320</v>
      </c>
      <c r="G389" s="28">
        <v>1313.24</v>
      </c>
      <c r="H389" s="28">
        <v>1305</v>
      </c>
      <c r="I389" s="28">
        <v>0</v>
      </c>
      <c r="J389" s="28">
        <v>0</v>
      </c>
      <c r="K389">
        <f t="shared" si="6"/>
        <v>0</v>
      </c>
    </row>
    <row r="390" spans="1:11" x14ac:dyDescent="0.2">
      <c r="A390" s="27" t="s">
        <v>12</v>
      </c>
      <c r="B390" s="38">
        <v>42950</v>
      </c>
      <c r="C390" s="28">
        <v>21414</v>
      </c>
      <c r="D390" s="28">
        <v>28159410</v>
      </c>
      <c r="E390" s="28">
        <v>1315</v>
      </c>
      <c r="F390" s="28">
        <v>1315</v>
      </c>
      <c r="G390" s="28">
        <v>1315</v>
      </c>
      <c r="H390" s="28">
        <v>1315</v>
      </c>
      <c r="I390" s="28">
        <v>0.38</v>
      </c>
      <c r="J390" s="28">
        <v>5</v>
      </c>
      <c r="K390">
        <f t="shared" si="6"/>
        <v>3.8167938931297218E-3</v>
      </c>
    </row>
    <row r="391" spans="1:11" x14ac:dyDescent="0.2">
      <c r="A391" s="27" t="s">
        <v>12</v>
      </c>
      <c r="B391" s="38">
        <v>42951</v>
      </c>
      <c r="C391" s="28">
        <v>94710</v>
      </c>
      <c r="D391" s="28">
        <v>124543650</v>
      </c>
      <c r="E391" s="28">
        <v>1315</v>
      </c>
      <c r="F391" s="28">
        <v>1315</v>
      </c>
      <c r="G391" s="28">
        <v>1315</v>
      </c>
      <c r="H391" s="28">
        <v>1315</v>
      </c>
      <c r="I391" s="28">
        <v>0</v>
      </c>
      <c r="J391" s="28">
        <v>0</v>
      </c>
      <c r="K391">
        <f t="shared" si="6"/>
        <v>0</v>
      </c>
    </row>
    <row r="392" spans="1:11" x14ac:dyDescent="0.2">
      <c r="A392" s="27" t="s">
        <v>12</v>
      </c>
      <c r="B392" s="38">
        <v>42955</v>
      </c>
      <c r="C392" s="28">
        <v>163956</v>
      </c>
      <c r="D392" s="28">
        <v>214782360</v>
      </c>
      <c r="E392" s="28">
        <v>1310</v>
      </c>
      <c r="F392" s="28">
        <v>1310</v>
      </c>
      <c r="G392" s="28">
        <v>1310</v>
      </c>
      <c r="H392" s="28">
        <v>1310</v>
      </c>
      <c r="I392" s="28">
        <v>-0.38</v>
      </c>
      <c r="J392" s="28">
        <v>-5</v>
      </c>
      <c r="K392">
        <f t="shared" si="6"/>
        <v>-3.8022813688213253E-3</v>
      </c>
    </row>
    <row r="393" spans="1:11" x14ac:dyDescent="0.2">
      <c r="A393" s="27" t="s">
        <v>12</v>
      </c>
      <c r="B393" s="38">
        <v>42956</v>
      </c>
      <c r="C393" s="28">
        <v>55078</v>
      </c>
      <c r="D393" s="28">
        <v>71951400</v>
      </c>
      <c r="E393" s="28">
        <v>1310</v>
      </c>
      <c r="F393" s="28">
        <v>1310</v>
      </c>
      <c r="G393" s="28">
        <v>1306.3499999999999</v>
      </c>
      <c r="H393" s="28">
        <v>1300</v>
      </c>
      <c r="I393" s="28">
        <v>0</v>
      </c>
      <c r="J393" s="28">
        <v>0</v>
      </c>
      <c r="K393">
        <f t="shared" si="6"/>
        <v>0</v>
      </c>
    </row>
    <row r="394" spans="1:11" x14ac:dyDescent="0.2">
      <c r="A394" s="27" t="s">
        <v>12</v>
      </c>
      <c r="B394" s="38">
        <v>42957</v>
      </c>
      <c r="C394" s="28">
        <v>71777</v>
      </c>
      <c r="D394" s="28">
        <v>93370100</v>
      </c>
      <c r="E394" s="28">
        <v>1300</v>
      </c>
      <c r="F394" s="28">
        <v>1300</v>
      </c>
      <c r="G394" s="28">
        <v>1300.8399999999999</v>
      </c>
      <c r="H394" s="28">
        <v>1300</v>
      </c>
      <c r="I394" s="28">
        <v>-0.76</v>
      </c>
      <c r="J394" s="28">
        <v>-10</v>
      </c>
      <c r="K394">
        <f t="shared" si="6"/>
        <v>-7.6335877862595547E-3</v>
      </c>
    </row>
    <row r="395" spans="1:11" x14ac:dyDescent="0.2">
      <c r="A395" s="27" t="s">
        <v>12</v>
      </c>
      <c r="B395" s="38">
        <v>42958</v>
      </c>
      <c r="C395" s="28">
        <v>300055</v>
      </c>
      <c r="D395" s="28">
        <v>394494765</v>
      </c>
      <c r="E395" s="28">
        <v>1305</v>
      </c>
      <c r="F395" s="28">
        <v>1335</v>
      </c>
      <c r="G395" s="28">
        <v>1314.74</v>
      </c>
      <c r="H395" s="28">
        <v>1305</v>
      </c>
      <c r="I395" s="28">
        <v>0.38</v>
      </c>
      <c r="J395" s="28">
        <v>5</v>
      </c>
      <c r="K395">
        <f t="shared" si="6"/>
        <v>3.8461538461538325E-3</v>
      </c>
    </row>
    <row r="396" spans="1:11" x14ac:dyDescent="0.2">
      <c r="A396" s="27" t="s">
        <v>12</v>
      </c>
      <c r="B396" s="38">
        <v>42961</v>
      </c>
      <c r="C396" s="28">
        <v>128045</v>
      </c>
      <c r="D396" s="28">
        <v>165916680</v>
      </c>
      <c r="E396" s="28">
        <v>1300</v>
      </c>
      <c r="F396" s="28">
        <v>1300</v>
      </c>
      <c r="G396" s="28">
        <v>1295.77</v>
      </c>
      <c r="H396" s="28">
        <v>1290</v>
      </c>
      <c r="I396" s="28">
        <v>-0.38</v>
      </c>
      <c r="J396" s="28">
        <v>-5</v>
      </c>
      <c r="K396">
        <f t="shared" si="6"/>
        <v>-3.8314176245211051E-3</v>
      </c>
    </row>
    <row r="397" spans="1:11" x14ac:dyDescent="0.2">
      <c r="A397" s="27" t="s">
        <v>12</v>
      </c>
      <c r="B397" s="38">
        <v>42962</v>
      </c>
      <c r="C397" s="28">
        <v>4147157</v>
      </c>
      <c r="D397" s="28">
        <v>5258768505</v>
      </c>
      <c r="E397" s="28">
        <v>1265</v>
      </c>
      <c r="F397" s="28">
        <v>1285</v>
      </c>
      <c r="G397" s="28">
        <v>1268.04</v>
      </c>
      <c r="H397" s="28">
        <v>1260</v>
      </c>
      <c r="I397" s="28">
        <v>-2.69</v>
      </c>
      <c r="J397" s="28">
        <v>-35</v>
      </c>
      <c r="K397">
        <f t="shared" si="6"/>
        <v>-2.6923076923076938E-2</v>
      </c>
    </row>
    <row r="398" spans="1:11" x14ac:dyDescent="0.2">
      <c r="A398" s="27" t="s">
        <v>12</v>
      </c>
      <c r="B398" s="38">
        <v>42963</v>
      </c>
      <c r="C398" s="28">
        <v>39236</v>
      </c>
      <c r="D398" s="28">
        <v>50172160</v>
      </c>
      <c r="E398" s="28">
        <v>1285</v>
      </c>
      <c r="F398" s="28">
        <v>1285</v>
      </c>
      <c r="G398" s="28">
        <v>1278.73</v>
      </c>
      <c r="H398" s="28">
        <v>1265</v>
      </c>
      <c r="I398" s="28">
        <v>1.58</v>
      </c>
      <c r="J398" s="28">
        <v>20</v>
      </c>
      <c r="K398">
        <f t="shared" si="6"/>
        <v>1.5810276679841806E-2</v>
      </c>
    </row>
    <row r="399" spans="1:11" x14ac:dyDescent="0.2">
      <c r="A399" s="27" t="s">
        <v>12</v>
      </c>
      <c r="B399" s="38">
        <v>42964</v>
      </c>
      <c r="C399" s="28">
        <v>231757</v>
      </c>
      <c r="D399" s="28">
        <v>300304015</v>
      </c>
      <c r="E399" s="28">
        <v>1305</v>
      </c>
      <c r="F399" s="28">
        <v>1305</v>
      </c>
      <c r="G399" s="28">
        <v>1295.77</v>
      </c>
      <c r="H399" s="28">
        <v>1285</v>
      </c>
      <c r="I399" s="28">
        <v>1.56</v>
      </c>
      <c r="J399" s="28">
        <v>20</v>
      </c>
      <c r="K399">
        <f t="shared" si="6"/>
        <v>1.5564202334630295E-2</v>
      </c>
    </row>
    <row r="400" spans="1:11" x14ac:dyDescent="0.2">
      <c r="A400" s="27" t="s">
        <v>12</v>
      </c>
      <c r="B400" s="38">
        <v>42965</v>
      </c>
      <c r="C400" s="28">
        <v>40254</v>
      </c>
      <c r="D400" s="28">
        <v>52517230</v>
      </c>
      <c r="E400" s="28">
        <v>1305</v>
      </c>
      <c r="F400" s="28">
        <v>1305</v>
      </c>
      <c r="G400" s="28">
        <v>1304.6500000000001</v>
      </c>
      <c r="H400" s="28">
        <v>1305</v>
      </c>
      <c r="I400" s="28">
        <v>0</v>
      </c>
      <c r="J400" s="28">
        <v>0</v>
      </c>
      <c r="K400">
        <f t="shared" si="6"/>
        <v>0</v>
      </c>
    </row>
    <row r="401" spans="1:11" x14ac:dyDescent="0.2">
      <c r="A401" s="27" t="s">
        <v>12</v>
      </c>
      <c r="B401" s="38">
        <v>42969</v>
      </c>
      <c r="C401" s="28">
        <v>0</v>
      </c>
      <c r="D401" s="28">
        <v>0</v>
      </c>
      <c r="E401" s="28">
        <v>1305</v>
      </c>
      <c r="F401" s="28">
        <v>0</v>
      </c>
      <c r="G401" s="28">
        <v>0</v>
      </c>
      <c r="H401" s="28">
        <v>0</v>
      </c>
      <c r="I401" s="28">
        <v>0</v>
      </c>
      <c r="J401" s="28">
        <v>0</v>
      </c>
      <c r="K401">
        <f t="shared" si="6"/>
        <v>0</v>
      </c>
    </row>
    <row r="402" spans="1:11" x14ac:dyDescent="0.2">
      <c r="A402" s="27" t="s">
        <v>12</v>
      </c>
      <c r="B402" s="38">
        <v>42970</v>
      </c>
      <c r="C402" s="28">
        <v>65191</v>
      </c>
      <c r="D402" s="28">
        <v>85518885</v>
      </c>
      <c r="E402" s="28">
        <v>1320</v>
      </c>
      <c r="F402" s="28">
        <v>1320</v>
      </c>
      <c r="G402" s="28">
        <v>1311.82</v>
      </c>
      <c r="H402" s="28">
        <v>1310</v>
      </c>
      <c r="I402" s="28">
        <v>1.1499999999999999</v>
      </c>
      <c r="J402" s="28">
        <v>15</v>
      </c>
      <c r="K402">
        <f t="shared" si="6"/>
        <v>1.1494252873563315E-2</v>
      </c>
    </row>
    <row r="403" spans="1:11" x14ac:dyDescent="0.2">
      <c r="A403" s="27" t="s">
        <v>12</v>
      </c>
      <c r="B403" s="38">
        <v>42971</v>
      </c>
      <c r="C403" s="28">
        <v>40508</v>
      </c>
      <c r="D403" s="28">
        <v>53054060</v>
      </c>
      <c r="E403" s="28">
        <v>1305</v>
      </c>
      <c r="F403" s="28">
        <v>1305</v>
      </c>
      <c r="G403" s="28">
        <v>1309.72</v>
      </c>
      <c r="H403" s="28">
        <v>1300</v>
      </c>
      <c r="I403" s="28">
        <v>-1.1399999999999999</v>
      </c>
      <c r="J403" s="28">
        <v>-15</v>
      </c>
      <c r="K403">
        <f t="shared" si="6"/>
        <v>-1.1363636363636354E-2</v>
      </c>
    </row>
    <row r="404" spans="1:11" x14ac:dyDescent="0.2">
      <c r="A404" s="27" t="s">
        <v>12</v>
      </c>
      <c r="B404" s="38">
        <v>42972</v>
      </c>
      <c r="C404" s="28">
        <v>160936</v>
      </c>
      <c r="D404" s="28">
        <v>212118505</v>
      </c>
      <c r="E404" s="28">
        <v>1320</v>
      </c>
      <c r="F404" s="28">
        <v>1320</v>
      </c>
      <c r="G404" s="28">
        <v>1318.03</v>
      </c>
      <c r="H404" s="28">
        <v>1310</v>
      </c>
      <c r="I404" s="28">
        <v>1.1499999999999999</v>
      </c>
      <c r="J404" s="28">
        <v>15</v>
      </c>
      <c r="K404">
        <f t="shared" si="6"/>
        <v>1.1494252873563315E-2</v>
      </c>
    </row>
    <row r="405" spans="1:11" x14ac:dyDescent="0.2">
      <c r="A405" s="27" t="s">
        <v>12</v>
      </c>
      <c r="B405" s="38">
        <v>42975</v>
      </c>
      <c r="C405" s="28">
        <v>63466</v>
      </c>
      <c r="D405" s="28">
        <v>83203210</v>
      </c>
      <c r="E405" s="28">
        <v>1310</v>
      </c>
      <c r="F405" s="28">
        <v>1315</v>
      </c>
      <c r="G405" s="28">
        <v>1310.99</v>
      </c>
      <c r="H405" s="28">
        <v>1310</v>
      </c>
      <c r="I405" s="28">
        <v>-0.76</v>
      </c>
      <c r="J405" s="28">
        <v>-10</v>
      </c>
      <c r="K405">
        <f t="shared" si="6"/>
        <v>-7.575757575757569E-3</v>
      </c>
    </row>
    <row r="406" spans="1:11" x14ac:dyDescent="0.2">
      <c r="A406" s="27" t="s">
        <v>12</v>
      </c>
      <c r="B406" s="38">
        <v>42976</v>
      </c>
      <c r="C406" s="28">
        <v>22111</v>
      </c>
      <c r="D406" s="28">
        <v>28866225</v>
      </c>
      <c r="E406" s="28">
        <v>1305</v>
      </c>
      <c r="F406" s="28">
        <v>1305</v>
      </c>
      <c r="G406" s="28">
        <v>1305.51</v>
      </c>
      <c r="H406" s="28">
        <v>1305</v>
      </c>
      <c r="I406" s="28">
        <v>-0.38</v>
      </c>
      <c r="J406" s="28">
        <v>-5</v>
      </c>
      <c r="K406">
        <f t="shared" si="6"/>
        <v>-3.8167938931297218E-3</v>
      </c>
    </row>
    <row r="407" spans="1:11" x14ac:dyDescent="0.2">
      <c r="A407" s="27" t="s">
        <v>12</v>
      </c>
      <c r="B407" s="38">
        <v>42977</v>
      </c>
      <c r="C407" s="28">
        <v>16581</v>
      </c>
      <c r="D407" s="28">
        <v>21638205</v>
      </c>
      <c r="E407" s="28">
        <v>1305</v>
      </c>
      <c r="F407" s="28">
        <v>1305</v>
      </c>
      <c r="G407" s="28">
        <v>1305</v>
      </c>
      <c r="H407" s="28">
        <v>1305</v>
      </c>
      <c r="I407" s="28">
        <v>0</v>
      </c>
      <c r="J407" s="28">
        <v>0</v>
      </c>
      <c r="K407">
        <f t="shared" si="6"/>
        <v>0</v>
      </c>
    </row>
    <row r="408" spans="1:11" x14ac:dyDescent="0.2">
      <c r="A408" s="27" t="s">
        <v>12</v>
      </c>
      <c r="B408" s="38">
        <v>42978</v>
      </c>
      <c r="C408" s="28">
        <v>164922</v>
      </c>
      <c r="D408" s="28">
        <v>216168790</v>
      </c>
      <c r="E408" s="28">
        <v>1310</v>
      </c>
      <c r="F408" s="28">
        <v>1320</v>
      </c>
      <c r="G408" s="28">
        <v>1310.73</v>
      </c>
      <c r="H408" s="28">
        <v>1305</v>
      </c>
      <c r="I408" s="28">
        <v>0.38</v>
      </c>
      <c r="J408" s="28">
        <v>5</v>
      </c>
      <c r="K408">
        <f t="shared" si="6"/>
        <v>3.8314176245211051E-3</v>
      </c>
    </row>
    <row r="409" spans="1:11" x14ac:dyDescent="0.2">
      <c r="A409" s="27" t="s">
        <v>12</v>
      </c>
      <c r="B409" s="38">
        <v>42979</v>
      </c>
      <c r="C409" s="28">
        <v>1555288</v>
      </c>
      <c r="D409" s="28">
        <v>2060138800</v>
      </c>
      <c r="E409" s="28">
        <v>1325</v>
      </c>
      <c r="F409" s="28">
        <v>1330</v>
      </c>
      <c r="G409" s="28">
        <v>1324.6</v>
      </c>
      <c r="H409" s="28">
        <v>1310</v>
      </c>
      <c r="I409" s="28">
        <v>1.1499999999999999</v>
      </c>
      <c r="J409" s="28">
        <v>15</v>
      </c>
      <c r="K409">
        <f t="shared" si="6"/>
        <v>1.1450381679389388E-2</v>
      </c>
    </row>
    <row r="410" spans="1:11" x14ac:dyDescent="0.2">
      <c r="A410" s="27" t="s">
        <v>12</v>
      </c>
      <c r="B410" s="38">
        <v>42982</v>
      </c>
      <c r="C410" s="28">
        <v>121749</v>
      </c>
      <c r="D410" s="28">
        <v>160083410</v>
      </c>
      <c r="E410" s="28">
        <v>1315</v>
      </c>
      <c r="F410" s="28">
        <v>1315</v>
      </c>
      <c r="G410" s="28">
        <v>1314.86</v>
      </c>
      <c r="H410" s="28">
        <v>1315</v>
      </c>
      <c r="I410" s="28">
        <v>-0.75</v>
      </c>
      <c r="J410" s="28">
        <v>-10</v>
      </c>
      <c r="K410">
        <f t="shared" si="6"/>
        <v>-7.547169811320753E-3</v>
      </c>
    </row>
    <row r="411" spans="1:11" x14ac:dyDescent="0.2">
      <c r="A411" s="27" t="s">
        <v>12</v>
      </c>
      <c r="B411" s="38">
        <v>42983</v>
      </c>
      <c r="C411" s="28">
        <v>104606</v>
      </c>
      <c r="D411" s="28">
        <v>138293380</v>
      </c>
      <c r="E411" s="28">
        <v>1325</v>
      </c>
      <c r="F411" s="28">
        <v>1325</v>
      </c>
      <c r="G411" s="28">
        <v>1322.04</v>
      </c>
      <c r="H411" s="28">
        <v>1320</v>
      </c>
      <c r="I411" s="28">
        <v>0.76</v>
      </c>
      <c r="J411" s="28">
        <v>10</v>
      </c>
      <c r="K411">
        <f t="shared" si="6"/>
        <v>7.6045627376426506E-3</v>
      </c>
    </row>
    <row r="412" spans="1:11" x14ac:dyDescent="0.2">
      <c r="A412" s="27" t="s">
        <v>12</v>
      </c>
      <c r="B412" s="38">
        <v>42984</v>
      </c>
      <c r="C412" s="28">
        <v>325892</v>
      </c>
      <c r="D412" s="28">
        <v>433476785</v>
      </c>
      <c r="E412" s="28">
        <v>1330</v>
      </c>
      <c r="F412" s="28">
        <v>1330</v>
      </c>
      <c r="G412" s="28">
        <v>1330.12</v>
      </c>
      <c r="H412" s="28">
        <v>1330</v>
      </c>
      <c r="I412" s="28">
        <v>0.38</v>
      </c>
      <c r="J412" s="28">
        <v>5</v>
      </c>
      <c r="K412">
        <f t="shared" si="6"/>
        <v>3.7735849056603765E-3</v>
      </c>
    </row>
    <row r="413" spans="1:11" x14ac:dyDescent="0.2">
      <c r="A413" s="27" t="s">
        <v>12</v>
      </c>
      <c r="B413" s="38">
        <v>42985</v>
      </c>
      <c r="C413" s="28">
        <v>30763</v>
      </c>
      <c r="D413" s="28">
        <v>40607160</v>
      </c>
      <c r="E413" s="28">
        <v>1320</v>
      </c>
      <c r="F413" s="28">
        <v>1320</v>
      </c>
      <c r="G413" s="28">
        <v>1320</v>
      </c>
      <c r="H413" s="28">
        <v>1320</v>
      </c>
      <c r="I413" s="28">
        <v>-0.75</v>
      </c>
      <c r="J413" s="28">
        <v>-10</v>
      </c>
      <c r="K413">
        <f t="shared" si="6"/>
        <v>-7.5187969924812581E-3</v>
      </c>
    </row>
    <row r="414" spans="1:11" x14ac:dyDescent="0.2">
      <c r="A414" s="27" t="s">
        <v>12</v>
      </c>
      <c r="B414" s="38">
        <v>42986</v>
      </c>
      <c r="C414" s="28">
        <v>43244</v>
      </c>
      <c r="D414" s="28">
        <v>57082080</v>
      </c>
      <c r="E414" s="28">
        <v>1320</v>
      </c>
      <c r="F414" s="28">
        <v>1320</v>
      </c>
      <c r="G414" s="28">
        <v>1320</v>
      </c>
      <c r="H414" s="28">
        <v>1320</v>
      </c>
      <c r="I414" s="28">
        <v>0</v>
      </c>
      <c r="J414" s="28">
        <v>0</v>
      </c>
      <c r="K414">
        <f t="shared" si="6"/>
        <v>0</v>
      </c>
    </row>
    <row r="415" spans="1:11" x14ac:dyDescent="0.2">
      <c r="A415" s="27" t="s">
        <v>12</v>
      </c>
      <c r="B415" s="38">
        <v>42989</v>
      </c>
      <c r="C415" s="28">
        <v>30273</v>
      </c>
      <c r="D415" s="28">
        <v>40051375</v>
      </c>
      <c r="E415" s="28">
        <v>1325</v>
      </c>
      <c r="F415" s="28">
        <v>1325</v>
      </c>
      <c r="G415" s="28">
        <v>1323.01</v>
      </c>
      <c r="H415" s="28">
        <v>1320</v>
      </c>
      <c r="I415" s="28">
        <v>0.38</v>
      </c>
      <c r="J415" s="28">
        <v>5</v>
      </c>
      <c r="K415">
        <f t="shared" si="6"/>
        <v>3.7878787878788955E-3</v>
      </c>
    </row>
    <row r="416" spans="1:11" x14ac:dyDescent="0.2">
      <c r="A416" s="27" t="s">
        <v>12</v>
      </c>
      <c r="B416" s="38">
        <v>42990</v>
      </c>
      <c r="C416" s="28">
        <v>109494</v>
      </c>
      <c r="D416" s="28">
        <v>142936165</v>
      </c>
      <c r="E416" s="28">
        <v>1300</v>
      </c>
      <c r="F416" s="28">
        <v>1315</v>
      </c>
      <c r="G416" s="28">
        <v>1305.42</v>
      </c>
      <c r="H416" s="28">
        <v>1300</v>
      </c>
      <c r="I416" s="28">
        <v>-1.89</v>
      </c>
      <c r="J416" s="28">
        <v>-25</v>
      </c>
      <c r="K416">
        <f t="shared" si="6"/>
        <v>-1.8867924528301883E-2</v>
      </c>
    </row>
    <row r="417" spans="1:11" x14ac:dyDescent="0.2">
      <c r="A417" s="27" t="s">
        <v>12</v>
      </c>
      <c r="B417" s="38">
        <v>42991</v>
      </c>
      <c r="C417" s="28">
        <v>81674</v>
      </c>
      <c r="D417" s="28">
        <v>106553450</v>
      </c>
      <c r="E417" s="28">
        <v>1310</v>
      </c>
      <c r="F417" s="28">
        <v>1310</v>
      </c>
      <c r="G417" s="28">
        <v>1304.6199999999999</v>
      </c>
      <c r="H417" s="28">
        <v>1300</v>
      </c>
      <c r="I417" s="28">
        <v>0.77</v>
      </c>
      <c r="J417" s="28">
        <v>10</v>
      </c>
      <c r="K417">
        <f t="shared" si="6"/>
        <v>7.692307692307665E-3</v>
      </c>
    </row>
    <row r="418" spans="1:11" x14ac:dyDescent="0.2">
      <c r="A418" s="27" t="s">
        <v>12</v>
      </c>
      <c r="B418" s="38">
        <v>42992</v>
      </c>
      <c r="C418" s="28">
        <v>125226</v>
      </c>
      <c r="D418" s="28">
        <v>163467035</v>
      </c>
      <c r="E418" s="28">
        <v>1315</v>
      </c>
      <c r="F418" s="28">
        <v>1315</v>
      </c>
      <c r="G418" s="28">
        <v>1305.3800000000001</v>
      </c>
      <c r="H418" s="28">
        <v>1300</v>
      </c>
      <c r="I418" s="28">
        <v>0.38</v>
      </c>
      <c r="J418" s="28">
        <v>5</v>
      </c>
      <c r="K418">
        <f t="shared" si="6"/>
        <v>3.8167938931297218E-3</v>
      </c>
    </row>
    <row r="419" spans="1:11" x14ac:dyDescent="0.2">
      <c r="A419" s="27" t="s">
        <v>12</v>
      </c>
      <c r="B419" s="38">
        <v>42993</v>
      </c>
      <c r="C419" s="28">
        <v>7205</v>
      </c>
      <c r="D419" s="28">
        <v>9474575</v>
      </c>
      <c r="E419" s="28">
        <v>1315</v>
      </c>
      <c r="F419" s="28">
        <v>1315</v>
      </c>
      <c r="G419" s="28">
        <v>1315</v>
      </c>
      <c r="H419" s="28">
        <v>1315</v>
      </c>
      <c r="I419" s="28">
        <v>0</v>
      </c>
      <c r="J419" s="28">
        <v>0</v>
      </c>
      <c r="K419">
        <f t="shared" si="6"/>
        <v>0</v>
      </c>
    </row>
    <row r="420" spans="1:11" x14ac:dyDescent="0.2">
      <c r="A420" s="27" t="s">
        <v>12</v>
      </c>
      <c r="B420" s="38">
        <v>42996</v>
      </c>
      <c r="C420" s="28">
        <v>54696</v>
      </c>
      <c r="D420" s="28">
        <v>72043155</v>
      </c>
      <c r="E420" s="28">
        <v>1320</v>
      </c>
      <c r="F420" s="28">
        <v>1320</v>
      </c>
      <c r="G420" s="28">
        <v>1317.16</v>
      </c>
      <c r="H420" s="28">
        <v>1310</v>
      </c>
      <c r="I420" s="28">
        <v>0.38</v>
      </c>
      <c r="J420" s="28">
        <v>5</v>
      </c>
      <c r="K420">
        <f t="shared" si="6"/>
        <v>3.8022813688212143E-3</v>
      </c>
    </row>
    <row r="421" spans="1:11" x14ac:dyDescent="0.2">
      <c r="A421" s="27" t="s">
        <v>12</v>
      </c>
      <c r="B421" s="38">
        <v>42997</v>
      </c>
      <c r="C421" s="28">
        <v>110865</v>
      </c>
      <c r="D421" s="28">
        <v>146247650</v>
      </c>
      <c r="E421" s="28">
        <v>1315</v>
      </c>
      <c r="F421" s="28">
        <v>1320</v>
      </c>
      <c r="G421" s="28">
        <v>1319.15</v>
      </c>
      <c r="H421" s="28">
        <v>1315</v>
      </c>
      <c r="I421" s="28">
        <v>-0.38</v>
      </c>
      <c r="J421" s="28">
        <v>-5</v>
      </c>
      <c r="K421">
        <f t="shared" si="6"/>
        <v>-3.7878787878787845E-3</v>
      </c>
    </row>
    <row r="422" spans="1:11" x14ac:dyDescent="0.2">
      <c r="A422" s="27" t="s">
        <v>12</v>
      </c>
      <c r="B422" s="38">
        <v>42998</v>
      </c>
      <c r="C422" s="28">
        <v>25183</v>
      </c>
      <c r="D422" s="28">
        <v>32828480</v>
      </c>
      <c r="E422" s="28">
        <v>1310</v>
      </c>
      <c r="F422" s="28">
        <v>1310</v>
      </c>
      <c r="G422" s="28">
        <v>1303.5999999999999</v>
      </c>
      <c r="H422" s="28">
        <v>1310</v>
      </c>
      <c r="I422" s="28">
        <v>-0.38</v>
      </c>
      <c r="J422" s="28">
        <v>-5</v>
      </c>
      <c r="K422">
        <f t="shared" si="6"/>
        <v>-3.8022813688213253E-3</v>
      </c>
    </row>
    <row r="423" spans="1:11" x14ac:dyDescent="0.2">
      <c r="A423" s="27" t="s">
        <v>12</v>
      </c>
      <c r="B423" s="38">
        <v>42999</v>
      </c>
      <c r="C423" s="28">
        <v>34428</v>
      </c>
      <c r="D423" s="28">
        <v>45134305</v>
      </c>
      <c r="E423" s="28">
        <v>1320</v>
      </c>
      <c r="F423" s="28">
        <v>1320</v>
      </c>
      <c r="G423" s="28">
        <v>1310.98</v>
      </c>
      <c r="H423" s="28">
        <v>1310</v>
      </c>
      <c r="I423" s="28">
        <v>0.76</v>
      </c>
      <c r="J423" s="28">
        <v>10</v>
      </c>
      <c r="K423">
        <f t="shared" si="6"/>
        <v>7.6335877862594437E-3</v>
      </c>
    </row>
    <row r="424" spans="1:11" x14ac:dyDescent="0.2">
      <c r="A424" s="27" t="s">
        <v>12</v>
      </c>
      <c r="B424" s="38">
        <v>43000</v>
      </c>
      <c r="C424" s="28">
        <v>203022</v>
      </c>
      <c r="D424" s="28">
        <v>266149970</v>
      </c>
      <c r="E424" s="28">
        <v>1310</v>
      </c>
      <c r="F424" s="28">
        <v>1315</v>
      </c>
      <c r="G424" s="28">
        <v>1310.94</v>
      </c>
      <c r="H424" s="28">
        <v>1310</v>
      </c>
      <c r="I424" s="28">
        <v>-0.76</v>
      </c>
      <c r="J424" s="28">
        <v>-10</v>
      </c>
      <c r="K424">
        <f t="shared" si="6"/>
        <v>-7.575757575757569E-3</v>
      </c>
    </row>
    <row r="425" spans="1:11" x14ac:dyDescent="0.2">
      <c r="A425" s="27" t="s">
        <v>12</v>
      </c>
      <c r="B425" s="38">
        <v>43003</v>
      </c>
      <c r="C425" s="28">
        <v>215681</v>
      </c>
      <c r="D425" s="28">
        <v>283163495</v>
      </c>
      <c r="E425" s="28">
        <v>1305</v>
      </c>
      <c r="F425" s="28">
        <v>1315</v>
      </c>
      <c r="G425" s="28">
        <v>1312.88</v>
      </c>
      <c r="H425" s="28">
        <v>1305</v>
      </c>
      <c r="I425" s="28">
        <v>-0.38</v>
      </c>
      <c r="J425" s="28">
        <v>-5</v>
      </c>
      <c r="K425">
        <f t="shared" si="6"/>
        <v>-3.8167938931297218E-3</v>
      </c>
    </row>
    <row r="426" spans="1:11" x14ac:dyDescent="0.2">
      <c r="A426" s="27" t="s">
        <v>12</v>
      </c>
      <c r="B426" s="38">
        <v>43004</v>
      </c>
      <c r="C426" s="28">
        <v>543945</v>
      </c>
      <c r="D426" s="28">
        <v>716409180</v>
      </c>
      <c r="E426" s="28">
        <v>1320</v>
      </c>
      <c r="F426" s="28">
        <v>1320</v>
      </c>
      <c r="G426" s="28">
        <v>1317.06</v>
      </c>
      <c r="H426" s="28">
        <v>1265</v>
      </c>
      <c r="I426" s="28">
        <v>1.1499999999999999</v>
      </c>
      <c r="J426" s="28">
        <v>15</v>
      </c>
      <c r="K426">
        <f t="shared" si="6"/>
        <v>1.1494252873563315E-2</v>
      </c>
    </row>
    <row r="427" spans="1:11" x14ac:dyDescent="0.2">
      <c r="A427" s="27" t="s">
        <v>12</v>
      </c>
      <c r="B427" s="38">
        <v>43005</v>
      </c>
      <c r="C427" s="28">
        <v>8393</v>
      </c>
      <c r="D427" s="28">
        <v>10994830</v>
      </c>
      <c r="E427" s="28">
        <v>1310</v>
      </c>
      <c r="F427" s="28">
        <v>1310</v>
      </c>
      <c r="G427" s="28">
        <v>1310</v>
      </c>
      <c r="H427" s="28">
        <v>1310</v>
      </c>
      <c r="I427" s="28">
        <v>-0.76</v>
      </c>
      <c r="J427" s="28">
        <v>-10</v>
      </c>
      <c r="K427">
        <f t="shared" si="6"/>
        <v>-7.575757575757569E-3</v>
      </c>
    </row>
    <row r="428" spans="1:11" x14ac:dyDescent="0.2">
      <c r="A428" s="27" t="s">
        <v>12</v>
      </c>
      <c r="B428" s="38">
        <v>43006</v>
      </c>
      <c r="C428" s="28">
        <v>45831</v>
      </c>
      <c r="D428" s="28">
        <v>60447555</v>
      </c>
      <c r="E428" s="28">
        <v>1320</v>
      </c>
      <c r="F428" s="28">
        <v>1320</v>
      </c>
      <c r="G428" s="28">
        <v>1318.92</v>
      </c>
      <c r="H428" s="28">
        <v>1315</v>
      </c>
      <c r="I428" s="28">
        <v>0.76</v>
      </c>
      <c r="J428" s="28">
        <v>10</v>
      </c>
      <c r="K428">
        <f t="shared" si="6"/>
        <v>7.6335877862594437E-3</v>
      </c>
    </row>
    <row r="429" spans="1:11" x14ac:dyDescent="0.2">
      <c r="A429" s="27" t="s">
        <v>12</v>
      </c>
      <c r="B429" s="38">
        <v>43007</v>
      </c>
      <c r="C429" s="28">
        <v>43379</v>
      </c>
      <c r="D429" s="28">
        <v>57043385</v>
      </c>
      <c r="E429" s="28">
        <v>1315</v>
      </c>
      <c r="F429" s="28">
        <v>1315</v>
      </c>
      <c r="G429" s="28">
        <v>1315</v>
      </c>
      <c r="H429" s="28">
        <v>1315</v>
      </c>
      <c r="I429" s="28">
        <v>-0.38</v>
      </c>
      <c r="J429" s="28">
        <v>-5</v>
      </c>
      <c r="K429">
        <f t="shared" si="6"/>
        <v>-3.7878787878787845E-3</v>
      </c>
    </row>
    <row r="430" spans="1:11" x14ac:dyDescent="0.2">
      <c r="A430" s="27" t="s">
        <v>12</v>
      </c>
      <c r="B430" s="38">
        <v>43010</v>
      </c>
      <c r="C430" s="28">
        <v>118074</v>
      </c>
      <c r="D430" s="28">
        <v>155729865</v>
      </c>
      <c r="E430" s="28">
        <v>1315</v>
      </c>
      <c r="F430" s="28">
        <v>1320</v>
      </c>
      <c r="G430" s="28">
        <v>1318.92</v>
      </c>
      <c r="H430" s="28">
        <v>1315</v>
      </c>
      <c r="I430" s="28">
        <v>0</v>
      </c>
      <c r="J430" s="28">
        <v>0</v>
      </c>
      <c r="K430">
        <f t="shared" si="6"/>
        <v>0</v>
      </c>
    </row>
    <row r="431" spans="1:11" x14ac:dyDescent="0.2">
      <c r="A431" s="27" t="s">
        <v>12</v>
      </c>
      <c r="B431" s="38">
        <v>43011</v>
      </c>
      <c r="C431" s="28">
        <v>56674</v>
      </c>
      <c r="D431" s="28">
        <v>74838170</v>
      </c>
      <c r="E431" s="28">
        <v>1325</v>
      </c>
      <c r="F431" s="28">
        <v>1325</v>
      </c>
      <c r="G431" s="28">
        <v>1320.5</v>
      </c>
      <c r="H431" s="28">
        <v>1310</v>
      </c>
      <c r="I431" s="28">
        <v>0.76</v>
      </c>
      <c r="J431" s="28">
        <v>10</v>
      </c>
      <c r="K431">
        <f t="shared" si="6"/>
        <v>7.6045627376426506E-3</v>
      </c>
    </row>
    <row r="432" spans="1:11" x14ac:dyDescent="0.2">
      <c r="A432" s="27" t="s">
        <v>12</v>
      </c>
      <c r="B432" s="38">
        <v>43012</v>
      </c>
      <c r="C432" s="28">
        <v>76397</v>
      </c>
      <c r="D432" s="28">
        <v>100800895</v>
      </c>
      <c r="E432" s="28">
        <v>1330</v>
      </c>
      <c r="F432" s="28">
        <v>1330</v>
      </c>
      <c r="G432" s="28">
        <v>1319.44</v>
      </c>
      <c r="H432" s="28">
        <v>1315</v>
      </c>
      <c r="I432" s="28">
        <v>0.38</v>
      </c>
      <c r="J432" s="28">
        <v>5</v>
      </c>
      <c r="K432">
        <f t="shared" si="6"/>
        <v>3.7735849056603765E-3</v>
      </c>
    </row>
    <row r="433" spans="1:11" x14ac:dyDescent="0.2">
      <c r="A433" s="27" t="s">
        <v>12</v>
      </c>
      <c r="B433" s="38">
        <v>43013</v>
      </c>
      <c r="C433" s="28">
        <v>43993</v>
      </c>
      <c r="D433" s="28">
        <v>58073260</v>
      </c>
      <c r="E433" s="28">
        <v>1320</v>
      </c>
      <c r="F433" s="28">
        <v>1320</v>
      </c>
      <c r="G433" s="28">
        <v>1320.06</v>
      </c>
      <c r="H433" s="28">
        <v>1320</v>
      </c>
      <c r="I433" s="28">
        <v>-0.75</v>
      </c>
      <c r="J433" s="28">
        <v>-10</v>
      </c>
      <c r="K433">
        <f t="shared" si="6"/>
        <v>-7.5187969924812581E-3</v>
      </c>
    </row>
    <row r="434" spans="1:11" x14ac:dyDescent="0.2">
      <c r="A434" s="27" t="s">
        <v>12</v>
      </c>
      <c r="B434" s="38">
        <v>43014</v>
      </c>
      <c r="C434" s="28">
        <v>48652</v>
      </c>
      <c r="D434" s="28">
        <v>64402890</v>
      </c>
      <c r="E434" s="28">
        <v>1330</v>
      </c>
      <c r="F434" s="28">
        <v>1330</v>
      </c>
      <c r="G434" s="28">
        <v>1323.75</v>
      </c>
      <c r="H434" s="28">
        <v>1320</v>
      </c>
      <c r="I434" s="28">
        <v>0.76</v>
      </c>
      <c r="J434" s="28">
        <v>10</v>
      </c>
      <c r="K434">
        <f t="shared" si="6"/>
        <v>7.575757575757569E-3</v>
      </c>
    </row>
    <row r="435" spans="1:11" x14ac:dyDescent="0.2">
      <c r="A435" s="27" t="s">
        <v>12</v>
      </c>
      <c r="B435" s="38">
        <v>43017</v>
      </c>
      <c r="C435" s="28">
        <v>44845</v>
      </c>
      <c r="D435" s="28">
        <v>59480870</v>
      </c>
      <c r="E435" s="28">
        <v>1335</v>
      </c>
      <c r="F435" s="28">
        <v>1335</v>
      </c>
      <c r="G435" s="28">
        <v>1326.37</v>
      </c>
      <c r="H435" s="28">
        <v>1325</v>
      </c>
      <c r="I435" s="28">
        <v>0.38</v>
      </c>
      <c r="J435" s="28">
        <v>5</v>
      </c>
      <c r="K435">
        <f t="shared" si="6"/>
        <v>3.759398496240518E-3</v>
      </c>
    </row>
    <row r="436" spans="1:11" x14ac:dyDescent="0.2">
      <c r="A436" s="27" t="s">
        <v>12</v>
      </c>
      <c r="B436" s="38">
        <v>43018</v>
      </c>
      <c r="C436" s="28">
        <v>239291</v>
      </c>
      <c r="D436" s="28">
        <v>319708760</v>
      </c>
      <c r="E436" s="28">
        <v>1340</v>
      </c>
      <c r="F436" s="28">
        <v>1345</v>
      </c>
      <c r="G436" s="28">
        <v>1336.07</v>
      </c>
      <c r="H436" s="28">
        <v>1325</v>
      </c>
      <c r="I436" s="28">
        <v>0.37</v>
      </c>
      <c r="J436" s="28">
        <v>5</v>
      </c>
      <c r="K436">
        <f t="shared" si="6"/>
        <v>3.7453183520599342E-3</v>
      </c>
    </row>
    <row r="437" spans="1:11" x14ac:dyDescent="0.2">
      <c r="A437" s="27" t="s">
        <v>12</v>
      </c>
      <c r="B437" s="38">
        <v>43019</v>
      </c>
      <c r="C437" s="28">
        <v>233454</v>
      </c>
      <c r="D437" s="28">
        <v>312169730</v>
      </c>
      <c r="E437" s="28">
        <v>1340</v>
      </c>
      <c r="F437" s="28">
        <v>1340</v>
      </c>
      <c r="G437" s="28">
        <v>1337.18</v>
      </c>
      <c r="H437" s="28">
        <v>1335</v>
      </c>
      <c r="I437" s="28">
        <v>0</v>
      </c>
      <c r="J437" s="28">
        <v>0</v>
      </c>
      <c r="K437">
        <f t="shared" si="6"/>
        <v>0</v>
      </c>
    </row>
    <row r="438" spans="1:11" x14ac:dyDescent="0.2">
      <c r="A438" s="27" t="s">
        <v>12</v>
      </c>
      <c r="B438" s="38">
        <v>43020</v>
      </c>
      <c r="C438" s="28">
        <v>19339</v>
      </c>
      <c r="D438" s="28">
        <v>25817565</v>
      </c>
      <c r="E438" s="28">
        <v>1335</v>
      </c>
      <c r="F438" s="28">
        <v>1335</v>
      </c>
      <c r="G438" s="28">
        <v>1335</v>
      </c>
      <c r="H438" s="28">
        <v>1335</v>
      </c>
      <c r="I438" s="28">
        <v>-0.37</v>
      </c>
      <c r="J438" s="28">
        <v>-5</v>
      </c>
      <c r="K438">
        <f t="shared" si="6"/>
        <v>-3.7313432835820448E-3</v>
      </c>
    </row>
    <row r="439" spans="1:11" x14ac:dyDescent="0.2">
      <c r="A439" s="27" t="s">
        <v>12</v>
      </c>
      <c r="B439" s="38">
        <v>43021</v>
      </c>
      <c r="C439" s="28">
        <v>316605</v>
      </c>
      <c r="D439" s="28">
        <v>424785680</v>
      </c>
      <c r="E439" s="28">
        <v>1345</v>
      </c>
      <c r="F439" s="28">
        <v>1345</v>
      </c>
      <c r="G439" s="28">
        <v>1341.69</v>
      </c>
      <c r="H439" s="28">
        <v>1335</v>
      </c>
      <c r="I439" s="28">
        <v>0.75</v>
      </c>
      <c r="J439" s="28">
        <v>10</v>
      </c>
      <c r="K439">
        <f t="shared" si="6"/>
        <v>7.4906367041198685E-3</v>
      </c>
    </row>
    <row r="440" spans="1:11" x14ac:dyDescent="0.2">
      <c r="A440" s="27" t="s">
        <v>12</v>
      </c>
      <c r="B440" s="38">
        <v>43025</v>
      </c>
      <c r="C440" s="28">
        <v>948166</v>
      </c>
      <c r="D440" s="28">
        <v>1270453825</v>
      </c>
      <c r="E440" s="28">
        <v>1360</v>
      </c>
      <c r="F440" s="28">
        <v>1360</v>
      </c>
      <c r="G440" s="28">
        <v>1339.91</v>
      </c>
      <c r="H440" s="28">
        <v>1335</v>
      </c>
      <c r="I440" s="28">
        <v>1.1200000000000001</v>
      </c>
      <c r="J440" s="28">
        <v>15</v>
      </c>
      <c r="K440">
        <f t="shared" si="6"/>
        <v>1.1152416356877248E-2</v>
      </c>
    </row>
    <row r="441" spans="1:11" x14ac:dyDescent="0.2">
      <c r="A441" s="27" t="s">
        <v>12</v>
      </c>
      <c r="B441" s="38">
        <v>43026</v>
      </c>
      <c r="C441" s="28">
        <v>680479</v>
      </c>
      <c r="D441" s="28">
        <v>924324405</v>
      </c>
      <c r="E441" s="28">
        <v>1375</v>
      </c>
      <c r="F441" s="28">
        <v>1375</v>
      </c>
      <c r="G441" s="28">
        <v>1358.34</v>
      </c>
      <c r="H441" s="28">
        <v>1335</v>
      </c>
      <c r="I441" s="28">
        <v>1.1000000000000001</v>
      </c>
      <c r="J441" s="28">
        <v>15</v>
      </c>
      <c r="K441">
        <f t="shared" si="6"/>
        <v>1.1029411764705843E-2</v>
      </c>
    </row>
    <row r="442" spans="1:11" x14ac:dyDescent="0.2">
      <c r="A442" s="27" t="s">
        <v>12</v>
      </c>
      <c r="B442" s="38">
        <v>43027</v>
      </c>
      <c r="C442" s="28">
        <v>524315</v>
      </c>
      <c r="D442" s="28">
        <v>718311310</v>
      </c>
      <c r="E442" s="28">
        <v>1370</v>
      </c>
      <c r="F442" s="28">
        <v>1375</v>
      </c>
      <c r="G442" s="28">
        <v>1370</v>
      </c>
      <c r="H442" s="28">
        <v>1350</v>
      </c>
      <c r="I442" s="28">
        <v>-0.36</v>
      </c>
      <c r="J442" s="28">
        <v>-5</v>
      </c>
      <c r="K442">
        <f t="shared" si="6"/>
        <v>-3.6363636363636598E-3</v>
      </c>
    </row>
    <row r="443" spans="1:11" x14ac:dyDescent="0.2">
      <c r="A443" s="27" t="s">
        <v>12</v>
      </c>
      <c r="B443" s="38">
        <v>43028</v>
      </c>
      <c r="C443" s="28">
        <v>643921</v>
      </c>
      <c r="D443" s="28">
        <v>881037060</v>
      </c>
      <c r="E443" s="28">
        <v>1380</v>
      </c>
      <c r="F443" s="28">
        <v>1380</v>
      </c>
      <c r="G443" s="28">
        <v>1368.24</v>
      </c>
      <c r="H443" s="28">
        <v>1360</v>
      </c>
      <c r="I443" s="28">
        <v>0.73</v>
      </c>
      <c r="J443" s="28">
        <v>10</v>
      </c>
      <c r="K443">
        <f t="shared" si="6"/>
        <v>7.2992700729928028E-3</v>
      </c>
    </row>
    <row r="444" spans="1:11" x14ac:dyDescent="0.2">
      <c r="A444" s="27" t="s">
        <v>12</v>
      </c>
      <c r="B444" s="38">
        <v>43031</v>
      </c>
      <c r="C444" s="28">
        <v>553734</v>
      </c>
      <c r="D444" s="28">
        <v>758044915</v>
      </c>
      <c r="E444" s="28">
        <v>1380</v>
      </c>
      <c r="F444" s="28">
        <v>1380</v>
      </c>
      <c r="G444" s="28">
        <v>1368.97</v>
      </c>
      <c r="H444" s="28">
        <v>1360</v>
      </c>
      <c r="I444" s="28">
        <v>0</v>
      </c>
      <c r="J444" s="28">
        <v>0</v>
      </c>
      <c r="K444">
        <f t="shared" si="6"/>
        <v>0</v>
      </c>
    </row>
    <row r="445" spans="1:11" x14ac:dyDescent="0.2">
      <c r="A445" s="27" t="s">
        <v>12</v>
      </c>
      <c r="B445" s="38">
        <v>43032</v>
      </c>
      <c r="C445" s="28">
        <v>666440</v>
      </c>
      <c r="D445" s="28">
        <v>905918270</v>
      </c>
      <c r="E445" s="28">
        <v>1365</v>
      </c>
      <c r="F445" s="28">
        <v>1365</v>
      </c>
      <c r="G445" s="28">
        <v>1359.34</v>
      </c>
      <c r="H445" s="28">
        <v>1345</v>
      </c>
      <c r="I445" s="28">
        <v>-1.0900000000000001</v>
      </c>
      <c r="J445" s="28">
        <v>-15</v>
      </c>
      <c r="K445">
        <f t="shared" si="6"/>
        <v>-1.0869565217391353E-2</v>
      </c>
    </row>
    <row r="446" spans="1:11" x14ac:dyDescent="0.2">
      <c r="A446" s="27" t="s">
        <v>12</v>
      </c>
      <c r="B446" s="38">
        <v>43033</v>
      </c>
      <c r="C446" s="28">
        <v>512843</v>
      </c>
      <c r="D446" s="28">
        <v>700738145</v>
      </c>
      <c r="E446" s="28">
        <v>1375</v>
      </c>
      <c r="F446" s="28">
        <v>1375</v>
      </c>
      <c r="G446" s="28">
        <v>1366.38</v>
      </c>
      <c r="H446" s="28">
        <v>1350</v>
      </c>
      <c r="I446" s="28">
        <v>0.73</v>
      </c>
      <c r="J446" s="28">
        <v>10</v>
      </c>
      <c r="K446">
        <f t="shared" si="6"/>
        <v>7.3260073260073E-3</v>
      </c>
    </row>
    <row r="447" spans="1:11" x14ac:dyDescent="0.2">
      <c r="A447" s="27" t="s">
        <v>12</v>
      </c>
      <c r="B447" s="38">
        <v>43034</v>
      </c>
      <c r="C447" s="28">
        <v>506282</v>
      </c>
      <c r="D447" s="28">
        <v>694147325</v>
      </c>
      <c r="E447" s="28">
        <v>1375</v>
      </c>
      <c r="F447" s="28">
        <v>1375</v>
      </c>
      <c r="G447" s="28">
        <v>1371.07</v>
      </c>
      <c r="H447" s="28">
        <v>1355</v>
      </c>
      <c r="I447" s="28">
        <v>0</v>
      </c>
      <c r="J447" s="28">
        <v>0</v>
      </c>
      <c r="K447">
        <f t="shared" si="6"/>
        <v>0</v>
      </c>
    </row>
    <row r="448" spans="1:11" x14ac:dyDescent="0.2">
      <c r="A448" s="27" t="s">
        <v>12</v>
      </c>
      <c r="B448" s="38">
        <v>43035</v>
      </c>
      <c r="C448" s="28">
        <v>523020</v>
      </c>
      <c r="D448" s="28">
        <v>713914215</v>
      </c>
      <c r="E448" s="28">
        <v>1370</v>
      </c>
      <c r="F448" s="28">
        <v>1375</v>
      </c>
      <c r="G448" s="28">
        <v>1364.98</v>
      </c>
      <c r="H448" s="28">
        <v>1340</v>
      </c>
      <c r="I448" s="28">
        <v>-0.36</v>
      </c>
      <c r="J448" s="28">
        <v>-5</v>
      </c>
      <c r="K448">
        <f t="shared" si="6"/>
        <v>-3.6363636363636598E-3</v>
      </c>
    </row>
    <row r="449" spans="1:11" x14ac:dyDescent="0.2">
      <c r="A449" s="27" t="s">
        <v>12</v>
      </c>
      <c r="B449" s="38">
        <v>43038</v>
      </c>
      <c r="C449" s="28">
        <v>2423289</v>
      </c>
      <c r="D449" s="28">
        <v>3307503325</v>
      </c>
      <c r="E449" s="28">
        <v>1365</v>
      </c>
      <c r="F449" s="28">
        <v>1365</v>
      </c>
      <c r="G449" s="28">
        <v>1364.88</v>
      </c>
      <c r="H449" s="28">
        <v>1360</v>
      </c>
      <c r="I449" s="28">
        <v>-0.36</v>
      </c>
      <c r="J449" s="28">
        <v>-5</v>
      </c>
      <c r="K449">
        <f t="shared" si="6"/>
        <v>-3.6496350364964014E-3</v>
      </c>
    </row>
    <row r="450" spans="1:11" x14ac:dyDescent="0.2">
      <c r="A450" s="27" t="s">
        <v>12</v>
      </c>
      <c r="B450" s="38">
        <v>43039</v>
      </c>
      <c r="C450" s="28">
        <v>18551803</v>
      </c>
      <c r="D450" s="28">
        <v>25137809595</v>
      </c>
      <c r="E450" s="28">
        <v>1355</v>
      </c>
      <c r="F450" s="28">
        <v>1360</v>
      </c>
      <c r="G450" s="28">
        <v>1355.01</v>
      </c>
      <c r="H450" s="28">
        <v>1350</v>
      </c>
      <c r="I450" s="28">
        <v>-0.73</v>
      </c>
      <c r="J450" s="28">
        <v>-10</v>
      </c>
      <c r="K450">
        <f t="shared" si="6"/>
        <v>-7.3260073260073E-3</v>
      </c>
    </row>
    <row r="451" spans="1:11" x14ac:dyDescent="0.2">
      <c r="A451" s="27" t="s">
        <v>12</v>
      </c>
      <c r="B451" s="38">
        <v>43040</v>
      </c>
      <c r="C451" s="28">
        <v>282853</v>
      </c>
      <c r="D451" s="28">
        <v>378850960</v>
      </c>
      <c r="E451" s="28">
        <v>1340</v>
      </c>
      <c r="F451" s="28">
        <v>1355</v>
      </c>
      <c r="G451" s="28">
        <v>1339.39</v>
      </c>
      <c r="H451" s="28">
        <v>1320</v>
      </c>
      <c r="I451" s="28">
        <v>-1.1100000000000001</v>
      </c>
      <c r="J451" s="28">
        <v>-15</v>
      </c>
      <c r="K451">
        <f t="shared" si="6"/>
        <v>-1.1070110701106972E-2</v>
      </c>
    </row>
    <row r="452" spans="1:11" x14ac:dyDescent="0.2">
      <c r="A452" s="27" t="s">
        <v>12</v>
      </c>
      <c r="B452" s="38">
        <v>43041</v>
      </c>
      <c r="C452" s="28">
        <v>212681</v>
      </c>
      <c r="D452" s="28">
        <v>284789680</v>
      </c>
      <c r="E452" s="28">
        <v>1340</v>
      </c>
      <c r="F452" s="28">
        <v>1340</v>
      </c>
      <c r="G452" s="28">
        <v>1339.05</v>
      </c>
      <c r="H452" s="28">
        <v>1340</v>
      </c>
      <c r="I452" s="28">
        <v>0</v>
      </c>
      <c r="J452" s="28">
        <v>0</v>
      </c>
      <c r="K452">
        <f t="shared" ref="K452:K515" si="7">+E452/E451-1</f>
        <v>0</v>
      </c>
    </row>
    <row r="453" spans="1:11" x14ac:dyDescent="0.2">
      <c r="A453" s="27" t="s">
        <v>12</v>
      </c>
      <c r="B453" s="38">
        <v>43042</v>
      </c>
      <c r="C453" s="28">
        <v>733316</v>
      </c>
      <c r="D453" s="28">
        <v>967596885</v>
      </c>
      <c r="E453" s="28">
        <v>1340</v>
      </c>
      <c r="F453" s="28">
        <v>1340</v>
      </c>
      <c r="G453" s="28">
        <v>1319.48</v>
      </c>
      <c r="H453" s="28">
        <v>1300</v>
      </c>
      <c r="I453" s="28">
        <v>0</v>
      </c>
      <c r="J453" s="28">
        <v>0</v>
      </c>
      <c r="K453">
        <f t="shared" si="7"/>
        <v>0</v>
      </c>
    </row>
    <row r="454" spans="1:11" x14ac:dyDescent="0.2">
      <c r="A454" s="27" t="s">
        <v>12</v>
      </c>
      <c r="B454" s="38">
        <v>43046</v>
      </c>
      <c r="C454" s="28">
        <v>2355838</v>
      </c>
      <c r="D454" s="28">
        <v>3108647985</v>
      </c>
      <c r="E454" s="28">
        <v>1320</v>
      </c>
      <c r="F454" s="28">
        <v>1320</v>
      </c>
      <c r="G454" s="28">
        <v>1319.55</v>
      </c>
      <c r="H454" s="28">
        <v>1300</v>
      </c>
      <c r="I454" s="28">
        <v>-1.49</v>
      </c>
      <c r="J454" s="28">
        <v>-20</v>
      </c>
      <c r="K454">
        <f t="shared" si="7"/>
        <v>-1.4925373134328401E-2</v>
      </c>
    </row>
    <row r="455" spans="1:11" x14ac:dyDescent="0.2">
      <c r="A455" s="27" t="s">
        <v>12</v>
      </c>
      <c r="B455" s="38">
        <v>43047</v>
      </c>
      <c r="C455" s="28">
        <v>12685</v>
      </c>
      <c r="D455" s="28">
        <v>16553550</v>
      </c>
      <c r="E455" s="28">
        <v>1300</v>
      </c>
      <c r="F455" s="28">
        <v>1300</v>
      </c>
      <c r="G455" s="28">
        <v>1304.97</v>
      </c>
      <c r="H455" s="28">
        <v>1300</v>
      </c>
      <c r="I455" s="28">
        <v>-1.52</v>
      </c>
      <c r="J455" s="28">
        <v>-20</v>
      </c>
      <c r="K455">
        <f t="shared" si="7"/>
        <v>-1.5151515151515138E-2</v>
      </c>
    </row>
    <row r="456" spans="1:11" x14ac:dyDescent="0.2">
      <c r="A456" s="27" t="s">
        <v>12</v>
      </c>
      <c r="B456" s="38">
        <v>43048</v>
      </c>
      <c r="C456" s="28">
        <v>101209</v>
      </c>
      <c r="D456" s="28">
        <v>131981795</v>
      </c>
      <c r="E456" s="28">
        <v>1305</v>
      </c>
      <c r="F456" s="28">
        <v>1305</v>
      </c>
      <c r="G456" s="28">
        <v>1304.05</v>
      </c>
      <c r="H456" s="28">
        <v>1305</v>
      </c>
      <c r="I456" s="28">
        <v>0.38</v>
      </c>
      <c r="J456" s="28">
        <v>5</v>
      </c>
      <c r="K456">
        <f t="shared" si="7"/>
        <v>3.8461538461538325E-3</v>
      </c>
    </row>
    <row r="457" spans="1:11" x14ac:dyDescent="0.2">
      <c r="A457" s="27" t="s">
        <v>12</v>
      </c>
      <c r="B457" s="38">
        <v>43049</v>
      </c>
      <c r="C457" s="28">
        <v>69279</v>
      </c>
      <c r="D457" s="28">
        <v>90338205</v>
      </c>
      <c r="E457" s="28">
        <v>1315</v>
      </c>
      <c r="F457" s="28">
        <v>1315</v>
      </c>
      <c r="G457" s="28">
        <v>1303.98</v>
      </c>
      <c r="H457" s="28">
        <v>1290</v>
      </c>
      <c r="I457" s="28">
        <v>0.77</v>
      </c>
      <c r="J457" s="28">
        <v>10</v>
      </c>
      <c r="K457">
        <f t="shared" si="7"/>
        <v>7.6628352490422103E-3</v>
      </c>
    </row>
    <row r="458" spans="1:11" x14ac:dyDescent="0.2">
      <c r="A458" s="27" t="s">
        <v>12</v>
      </c>
      <c r="B458" s="38">
        <v>43053</v>
      </c>
      <c r="C458" s="28">
        <v>168342</v>
      </c>
      <c r="D458" s="28">
        <v>216018480</v>
      </c>
      <c r="E458" s="28">
        <v>1265</v>
      </c>
      <c r="F458" s="28">
        <v>1295</v>
      </c>
      <c r="G458" s="28">
        <v>1283.21</v>
      </c>
      <c r="H458" s="28">
        <v>1265</v>
      </c>
      <c r="I458" s="28">
        <v>-3.8</v>
      </c>
      <c r="J458" s="28">
        <v>-50</v>
      </c>
      <c r="K458">
        <f t="shared" si="7"/>
        <v>-3.802281368821292E-2</v>
      </c>
    </row>
    <row r="459" spans="1:11" x14ac:dyDescent="0.2">
      <c r="A459" s="27" t="s">
        <v>12</v>
      </c>
      <c r="B459" s="38">
        <v>43054</v>
      </c>
      <c r="C459" s="28">
        <v>35150</v>
      </c>
      <c r="D459" s="28">
        <v>44642810</v>
      </c>
      <c r="E459" s="28">
        <v>1275</v>
      </c>
      <c r="F459" s="28">
        <v>1275</v>
      </c>
      <c r="G459" s="28">
        <v>1270.07</v>
      </c>
      <c r="H459" s="28">
        <v>1265</v>
      </c>
      <c r="I459" s="28">
        <v>0.79</v>
      </c>
      <c r="J459" s="28">
        <v>10</v>
      </c>
      <c r="K459">
        <f t="shared" si="7"/>
        <v>7.905138339920903E-3</v>
      </c>
    </row>
    <row r="460" spans="1:11" x14ac:dyDescent="0.2">
      <c r="A460" s="27" t="s">
        <v>12</v>
      </c>
      <c r="B460" s="38">
        <v>43055</v>
      </c>
      <c r="C460" s="28">
        <v>11372</v>
      </c>
      <c r="D460" s="28">
        <v>14757950</v>
      </c>
      <c r="E460" s="28">
        <v>1275</v>
      </c>
      <c r="F460" s="28">
        <v>0</v>
      </c>
      <c r="G460" s="28">
        <v>1297.74</v>
      </c>
      <c r="H460" s="28">
        <v>0</v>
      </c>
      <c r="I460" s="28">
        <v>0</v>
      </c>
      <c r="J460" s="28">
        <v>0</v>
      </c>
      <c r="K460">
        <f t="shared" si="7"/>
        <v>0</v>
      </c>
    </row>
    <row r="461" spans="1:11" x14ac:dyDescent="0.2">
      <c r="A461" s="27" t="s">
        <v>12</v>
      </c>
      <c r="B461" s="38">
        <v>43056</v>
      </c>
      <c r="C461" s="28">
        <v>230722</v>
      </c>
      <c r="D461" s="28">
        <v>295890230</v>
      </c>
      <c r="E461" s="28">
        <v>1285</v>
      </c>
      <c r="F461" s="28">
        <v>1300</v>
      </c>
      <c r="G461" s="28">
        <v>1282.45</v>
      </c>
      <c r="H461" s="28">
        <v>1275</v>
      </c>
      <c r="I461" s="28">
        <v>0.78</v>
      </c>
      <c r="J461" s="28">
        <v>10</v>
      </c>
      <c r="K461">
        <f t="shared" si="7"/>
        <v>7.8431372549019329E-3</v>
      </c>
    </row>
    <row r="462" spans="1:11" x14ac:dyDescent="0.2">
      <c r="A462" s="27" t="s">
        <v>12</v>
      </c>
      <c r="B462" s="38">
        <v>43059</v>
      </c>
      <c r="C462" s="28">
        <v>71846</v>
      </c>
      <c r="D462" s="28">
        <v>91916935</v>
      </c>
      <c r="E462" s="28">
        <v>1300</v>
      </c>
      <c r="F462" s="28">
        <v>1300</v>
      </c>
      <c r="G462" s="28">
        <v>1279.3599999999999</v>
      </c>
      <c r="H462" s="28">
        <v>1270</v>
      </c>
      <c r="I462" s="28">
        <v>1.17</v>
      </c>
      <c r="J462" s="28">
        <v>15</v>
      </c>
      <c r="K462">
        <f t="shared" si="7"/>
        <v>1.1673151750972721E-2</v>
      </c>
    </row>
    <row r="463" spans="1:11" x14ac:dyDescent="0.2">
      <c r="A463" s="27" t="s">
        <v>12</v>
      </c>
      <c r="B463" s="38">
        <v>43060</v>
      </c>
      <c r="C463" s="28">
        <v>24752</v>
      </c>
      <c r="D463" s="28">
        <v>32153945</v>
      </c>
      <c r="E463" s="28">
        <v>1310</v>
      </c>
      <c r="F463" s="28">
        <v>1310</v>
      </c>
      <c r="G463" s="28">
        <v>1299.04</v>
      </c>
      <c r="H463" s="28">
        <v>1285</v>
      </c>
      <c r="I463" s="28">
        <v>0.77</v>
      </c>
      <c r="J463" s="28">
        <v>10</v>
      </c>
      <c r="K463">
        <f t="shared" si="7"/>
        <v>7.692307692307665E-3</v>
      </c>
    </row>
    <row r="464" spans="1:11" x14ac:dyDescent="0.2">
      <c r="A464" s="27" t="s">
        <v>12</v>
      </c>
      <c r="B464" s="38">
        <v>43061</v>
      </c>
      <c r="C464" s="28">
        <v>22001</v>
      </c>
      <c r="D464" s="28">
        <v>28379160</v>
      </c>
      <c r="E464" s="28">
        <v>1285</v>
      </c>
      <c r="F464" s="28">
        <v>1285</v>
      </c>
      <c r="G464" s="28">
        <v>1289.9000000000001</v>
      </c>
      <c r="H464" s="28">
        <v>1285</v>
      </c>
      <c r="I464" s="28">
        <v>-1.91</v>
      </c>
      <c r="J464" s="28">
        <v>-25</v>
      </c>
      <c r="K464">
        <f t="shared" si="7"/>
        <v>-1.9083969465648831E-2</v>
      </c>
    </row>
    <row r="465" spans="1:11" x14ac:dyDescent="0.2">
      <c r="A465" s="27" t="s">
        <v>12</v>
      </c>
      <c r="B465" s="38">
        <v>43062</v>
      </c>
      <c r="C465" s="28">
        <v>62587</v>
      </c>
      <c r="D465" s="28">
        <v>80101650</v>
      </c>
      <c r="E465" s="28">
        <v>1280</v>
      </c>
      <c r="F465" s="28">
        <v>1285</v>
      </c>
      <c r="G465" s="28">
        <v>1279.8399999999999</v>
      </c>
      <c r="H465" s="28">
        <v>1280</v>
      </c>
      <c r="I465" s="28">
        <v>-0.39</v>
      </c>
      <c r="J465" s="28">
        <v>-5</v>
      </c>
      <c r="K465">
        <f t="shared" si="7"/>
        <v>-3.8910505836575737E-3</v>
      </c>
    </row>
    <row r="466" spans="1:11" x14ac:dyDescent="0.2">
      <c r="A466" s="27" t="s">
        <v>12</v>
      </c>
      <c r="B466" s="38">
        <v>43063</v>
      </c>
      <c r="C466" s="28">
        <v>83523</v>
      </c>
      <c r="D466" s="28">
        <v>106337895</v>
      </c>
      <c r="E466" s="28">
        <v>1295</v>
      </c>
      <c r="F466" s="28">
        <v>1295</v>
      </c>
      <c r="G466" s="28">
        <v>1273.1600000000001</v>
      </c>
      <c r="H466" s="28">
        <v>1265</v>
      </c>
      <c r="I466" s="28">
        <v>1.17</v>
      </c>
      <c r="J466" s="28">
        <v>15</v>
      </c>
      <c r="K466">
        <f t="shared" si="7"/>
        <v>1.171875E-2</v>
      </c>
    </row>
    <row r="467" spans="1:11" x14ac:dyDescent="0.2">
      <c r="A467" s="27" t="s">
        <v>12</v>
      </c>
      <c r="B467" s="38">
        <v>43066</v>
      </c>
      <c r="C467" s="28">
        <v>19753</v>
      </c>
      <c r="D467" s="28">
        <v>25163750</v>
      </c>
      <c r="E467" s="28">
        <v>1270</v>
      </c>
      <c r="F467" s="28">
        <v>1270</v>
      </c>
      <c r="G467" s="28">
        <v>1273.92</v>
      </c>
      <c r="H467" s="28">
        <v>1270</v>
      </c>
      <c r="I467" s="28">
        <v>-1.93</v>
      </c>
      <c r="J467" s="28">
        <v>-25</v>
      </c>
      <c r="K467">
        <f t="shared" si="7"/>
        <v>-1.9305019305019266E-2</v>
      </c>
    </row>
    <row r="468" spans="1:11" x14ac:dyDescent="0.2">
      <c r="A468" s="27" t="s">
        <v>12</v>
      </c>
      <c r="B468" s="38">
        <v>43067</v>
      </c>
      <c r="C468" s="28">
        <v>22847</v>
      </c>
      <c r="D468" s="28">
        <v>29345200</v>
      </c>
      <c r="E468" s="28">
        <v>1300</v>
      </c>
      <c r="F468" s="28">
        <v>1300</v>
      </c>
      <c r="G468" s="28">
        <v>1284.42</v>
      </c>
      <c r="H468" s="28">
        <v>1300</v>
      </c>
      <c r="I468" s="28">
        <v>2.36</v>
      </c>
      <c r="J468" s="28">
        <v>30</v>
      </c>
      <c r="K468">
        <f t="shared" si="7"/>
        <v>2.3622047244094446E-2</v>
      </c>
    </row>
    <row r="469" spans="1:11" x14ac:dyDescent="0.2">
      <c r="A469" s="27" t="s">
        <v>12</v>
      </c>
      <c r="B469" s="38">
        <v>43068</v>
      </c>
      <c r="C469" s="28">
        <v>93229</v>
      </c>
      <c r="D469" s="28">
        <v>118920805</v>
      </c>
      <c r="E469" s="28">
        <v>1275</v>
      </c>
      <c r="F469" s="28">
        <v>1295</v>
      </c>
      <c r="G469" s="28">
        <v>1275.58</v>
      </c>
      <c r="H469" s="28">
        <v>1270</v>
      </c>
      <c r="I469" s="28">
        <v>-1.92</v>
      </c>
      <c r="J469" s="28">
        <v>-25</v>
      </c>
      <c r="K469">
        <f t="shared" si="7"/>
        <v>-1.9230769230769273E-2</v>
      </c>
    </row>
    <row r="470" spans="1:11" x14ac:dyDescent="0.2">
      <c r="A470" s="27" t="s">
        <v>12</v>
      </c>
      <c r="B470" s="38">
        <v>43069</v>
      </c>
      <c r="C470" s="28">
        <v>546750</v>
      </c>
      <c r="D470" s="28">
        <v>707228230</v>
      </c>
      <c r="E470" s="28">
        <v>1300</v>
      </c>
      <c r="F470" s="28">
        <v>1300</v>
      </c>
      <c r="G470" s="28">
        <v>1293.51</v>
      </c>
      <c r="H470" s="28">
        <v>1275</v>
      </c>
      <c r="I470" s="28">
        <v>1.96</v>
      </c>
      <c r="J470" s="28">
        <v>25</v>
      </c>
      <c r="K470">
        <f t="shared" si="7"/>
        <v>1.9607843137254832E-2</v>
      </c>
    </row>
    <row r="471" spans="1:11" x14ac:dyDescent="0.2">
      <c r="A471" s="27" t="s">
        <v>12</v>
      </c>
      <c r="B471" s="38">
        <v>43070</v>
      </c>
      <c r="C471" s="28">
        <v>36686</v>
      </c>
      <c r="D471" s="28">
        <v>47684055</v>
      </c>
      <c r="E471" s="28">
        <v>1300</v>
      </c>
      <c r="F471" s="28">
        <v>1300</v>
      </c>
      <c r="G471" s="28">
        <v>1299.79</v>
      </c>
      <c r="H471" s="28">
        <v>1300</v>
      </c>
      <c r="I471" s="28">
        <v>0</v>
      </c>
      <c r="J471" s="28">
        <v>0</v>
      </c>
      <c r="K471">
        <f t="shared" si="7"/>
        <v>0</v>
      </c>
    </row>
    <row r="472" spans="1:11" x14ac:dyDescent="0.2">
      <c r="A472" s="27" t="s">
        <v>12</v>
      </c>
      <c r="B472" s="38">
        <v>43073</v>
      </c>
      <c r="C472" s="28">
        <v>190612</v>
      </c>
      <c r="D472" s="28">
        <v>240166425</v>
      </c>
      <c r="E472" s="28">
        <v>1300</v>
      </c>
      <c r="F472" s="28">
        <v>1300</v>
      </c>
      <c r="G472" s="28">
        <v>1259.98</v>
      </c>
      <c r="H472" s="28">
        <v>1225</v>
      </c>
      <c r="I472" s="28">
        <v>0</v>
      </c>
      <c r="J472" s="28">
        <v>0</v>
      </c>
      <c r="K472">
        <f t="shared" si="7"/>
        <v>0</v>
      </c>
    </row>
    <row r="473" spans="1:11" x14ac:dyDescent="0.2">
      <c r="A473" s="27" t="s">
        <v>12</v>
      </c>
      <c r="B473" s="38">
        <v>43074</v>
      </c>
      <c r="C473" s="28">
        <v>135317</v>
      </c>
      <c r="D473" s="28">
        <v>169525390</v>
      </c>
      <c r="E473" s="28">
        <v>1245</v>
      </c>
      <c r="F473" s="28">
        <v>1290</v>
      </c>
      <c r="G473" s="28">
        <v>1252.8</v>
      </c>
      <c r="H473" s="28">
        <v>1245</v>
      </c>
      <c r="I473" s="28">
        <v>-4.2300000000000004</v>
      </c>
      <c r="J473" s="28">
        <v>-55</v>
      </c>
      <c r="K473">
        <f t="shared" si="7"/>
        <v>-4.2307692307692268E-2</v>
      </c>
    </row>
    <row r="474" spans="1:11" x14ac:dyDescent="0.2">
      <c r="A474" s="27" t="s">
        <v>12</v>
      </c>
      <c r="B474" s="38">
        <v>43075</v>
      </c>
      <c r="C474" s="28">
        <v>1455492</v>
      </c>
      <c r="D474" s="28">
        <v>1799727890</v>
      </c>
      <c r="E474" s="28">
        <v>1235</v>
      </c>
      <c r="F474" s="28">
        <v>1245</v>
      </c>
      <c r="G474" s="28">
        <v>1236.51</v>
      </c>
      <c r="H474" s="28">
        <v>1235</v>
      </c>
      <c r="I474" s="28">
        <v>-0.8</v>
      </c>
      <c r="J474" s="28">
        <v>-10</v>
      </c>
      <c r="K474">
        <f t="shared" si="7"/>
        <v>-8.0321285140562138E-3</v>
      </c>
    </row>
    <row r="475" spans="1:11" x14ac:dyDescent="0.2">
      <c r="A475" s="27" t="s">
        <v>12</v>
      </c>
      <c r="B475" s="38">
        <v>43076</v>
      </c>
      <c r="C475" s="28">
        <v>440378</v>
      </c>
      <c r="D475" s="28">
        <v>550797115</v>
      </c>
      <c r="E475" s="28">
        <v>1260</v>
      </c>
      <c r="F475" s="28">
        <v>1260</v>
      </c>
      <c r="G475" s="28">
        <v>1250.74</v>
      </c>
      <c r="H475" s="28">
        <v>1250</v>
      </c>
      <c r="I475" s="28">
        <v>2.02</v>
      </c>
      <c r="J475" s="28">
        <v>25</v>
      </c>
      <c r="K475">
        <f t="shared" si="7"/>
        <v>2.0242914979757165E-2</v>
      </c>
    </row>
    <row r="476" spans="1:11" x14ac:dyDescent="0.2">
      <c r="A476" s="27" t="s">
        <v>12</v>
      </c>
      <c r="B476" s="38">
        <v>43080</v>
      </c>
      <c r="C476" s="28">
        <v>109722</v>
      </c>
      <c r="D476" s="28">
        <v>138456205</v>
      </c>
      <c r="E476" s="28">
        <v>1270</v>
      </c>
      <c r="F476" s="28">
        <v>1270</v>
      </c>
      <c r="G476" s="28">
        <v>1261.8800000000001</v>
      </c>
      <c r="H476" s="28">
        <v>1260</v>
      </c>
      <c r="I476" s="28">
        <v>0.79</v>
      </c>
      <c r="J476" s="28">
        <v>10</v>
      </c>
      <c r="K476">
        <f t="shared" si="7"/>
        <v>7.9365079365079083E-3</v>
      </c>
    </row>
    <row r="477" spans="1:11" x14ac:dyDescent="0.2">
      <c r="A477" s="27" t="s">
        <v>12</v>
      </c>
      <c r="B477" s="38">
        <v>43081</v>
      </c>
      <c r="C477" s="28">
        <v>400325</v>
      </c>
      <c r="D477" s="28">
        <v>506711705</v>
      </c>
      <c r="E477" s="28">
        <v>1270</v>
      </c>
      <c r="F477" s="28">
        <v>1270</v>
      </c>
      <c r="G477" s="28">
        <v>1265.75</v>
      </c>
      <c r="H477" s="28">
        <v>1245</v>
      </c>
      <c r="I477" s="28">
        <v>0</v>
      </c>
      <c r="J477" s="28">
        <v>0</v>
      </c>
      <c r="K477">
        <f t="shared" si="7"/>
        <v>0</v>
      </c>
    </row>
    <row r="478" spans="1:11" x14ac:dyDescent="0.2">
      <c r="A478" s="27" t="s">
        <v>12</v>
      </c>
      <c r="B478" s="38">
        <v>43082</v>
      </c>
      <c r="C478" s="28">
        <v>132793</v>
      </c>
      <c r="D478" s="28">
        <v>169264500</v>
      </c>
      <c r="E478" s="28">
        <v>1275</v>
      </c>
      <c r="F478" s="28">
        <v>1275</v>
      </c>
      <c r="G478" s="28">
        <v>1274.6500000000001</v>
      </c>
      <c r="H478" s="28">
        <v>1275</v>
      </c>
      <c r="I478" s="28">
        <v>0.39</v>
      </c>
      <c r="J478" s="28">
        <v>5</v>
      </c>
      <c r="K478">
        <f t="shared" si="7"/>
        <v>3.937007874015741E-3</v>
      </c>
    </row>
    <row r="479" spans="1:11" x14ac:dyDescent="0.2">
      <c r="A479" s="27" t="s">
        <v>12</v>
      </c>
      <c r="B479" s="38">
        <v>43083</v>
      </c>
      <c r="C479" s="28">
        <v>28370</v>
      </c>
      <c r="D479" s="28">
        <v>36072730</v>
      </c>
      <c r="E479" s="28">
        <v>1275</v>
      </c>
      <c r="F479" s="28">
        <v>1275</v>
      </c>
      <c r="G479" s="28">
        <v>1271.51</v>
      </c>
      <c r="H479" s="28">
        <v>1275</v>
      </c>
      <c r="I479" s="28">
        <v>0</v>
      </c>
      <c r="J479" s="28">
        <v>0</v>
      </c>
      <c r="K479">
        <f t="shared" si="7"/>
        <v>0</v>
      </c>
    </row>
    <row r="480" spans="1:11" x14ac:dyDescent="0.2">
      <c r="A480" s="27" t="s">
        <v>12</v>
      </c>
      <c r="B480" s="38">
        <v>43084</v>
      </c>
      <c r="C480" s="28">
        <v>65787</v>
      </c>
      <c r="D480" s="28">
        <v>82966025</v>
      </c>
      <c r="E480" s="28">
        <v>1275</v>
      </c>
      <c r="F480" s="28">
        <v>1275</v>
      </c>
      <c r="G480" s="28">
        <v>1261.1300000000001</v>
      </c>
      <c r="H480" s="28">
        <v>1250</v>
      </c>
      <c r="I480" s="28">
        <v>0</v>
      </c>
      <c r="J480" s="28">
        <v>0</v>
      </c>
      <c r="K480">
        <f t="shared" si="7"/>
        <v>0</v>
      </c>
    </row>
    <row r="481" spans="1:11" x14ac:dyDescent="0.2">
      <c r="A481" s="27" t="s">
        <v>12</v>
      </c>
      <c r="B481" s="38">
        <v>43087</v>
      </c>
      <c r="C481" s="28">
        <v>299686</v>
      </c>
      <c r="D481" s="28">
        <v>382164340</v>
      </c>
      <c r="E481" s="28">
        <v>1280</v>
      </c>
      <c r="F481" s="28">
        <v>1280</v>
      </c>
      <c r="G481" s="28">
        <v>1275.22</v>
      </c>
      <c r="H481" s="28">
        <v>1260</v>
      </c>
      <c r="I481" s="28">
        <v>0.39</v>
      </c>
      <c r="J481" s="28">
        <v>5</v>
      </c>
      <c r="K481">
        <f t="shared" si="7"/>
        <v>3.9215686274509665E-3</v>
      </c>
    </row>
    <row r="482" spans="1:11" x14ac:dyDescent="0.2">
      <c r="A482" s="27" t="s">
        <v>12</v>
      </c>
      <c r="B482" s="38">
        <v>43088</v>
      </c>
      <c r="C482" s="28">
        <v>35716</v>
      </c>
      <c r="D482" s="28">
        <v>45706350</v>
      </c>
      <c r="E482" s="28">
        <v>1280</v>
      </c>
      <c r="F482" s="28">
        <v>1280</v>
      </c>
      <c r="G482" s="28">
        <v>1279.72</v>
      </c>
      <c r="H482" s="28">
        <v>1280</v>
      </c>
      <c r="I482" s="28">
        <v>0</v>
      </c>
      <c r="J482" s="28">
        <v>0</v>
      </c>
      <c r="K482">
        <f t="shared" si="7"/>
        <v>0</v>
      </c>
    </row>
    <row r="483" spans="1:11" x14ac:dyDescent="0.2">
      <c r="A483" s="27" t="s">
        <v>12</v>
      </c>
      <c r="B483" s="38">
        <v>43089</v>
      </c>
      <c r="C483" s="28">
        <v>335884</v>
      </c>
      <c r="D483" s="28">
        <v>425748635</v>
      </c>
      <c r="E483" s="28">
        <v>1280</v>
      </c>
      <c r="F483" s="28">
        <v>1280</v>
      </c>
      <c r="G483" s="28">
        <v>1267.55</v>
      </c>
      <c r="H483" s="28">
        <v>1230</v>
      </c>
      <c r="I483" s="28">
        <v>0</v>
      </c>
      <c r="J483" s="28">
        <v>0</v>
      </c>
      <c r="K483">
        <f t="shared" si="7"/>
        <v>0</v>
      </c>
    </row>
    <row r="484" spans="1:11" x14ac:dyDescent="0.2">
      <c r="A484" s="27" t="s">
        <v>12</v>
      </c>
      <c r="B484" s="38">
        <v>43090</v>
      </c>
      <c r="C484" s="28">
        <v>352464</v>
      </c>
      <c r="D484" s="28">
        <v>453580550</v>
      </c>
      <c r="E484" s="28">
        <v>1300</v>
      </c>
      <c r="F484" s="28">
        <v>1300</v>
      </c>
      <c r="G484" s="28">
        <v>1286.8800000000001</v>
      </c>
      <c r="H484" s="28">
        <v>1250</v>
      </c>
      <c r="I484" s="28">
        <v>1.56</v>
      </c>
      <c r="J484" s="28">
        <v>20</v>
      </c>
      <c r="K484">
        <f t="shared" si="7"/>
        <v>1.5625E-2</v>
      </c>
    </row>
    <row r="485" spans="1:11" x14ac:dyDescent="0.2">
      <c r="A485" s="27" t="s">
        <v>12</v>
      </c>
      <c r="B485" s="38">
        <v>43091</v>
      </c>
      <c r="C485" s="28">
        <v>31497</v>
      </c>
      <c r="D485" s="28">
        <v>40596975</v>
      </c>
      <c r="E485" s="28">
        <v>1300</v>
      </c>
      <c r="F485" s="28">
        <v>1300</v>
      </c>
      <c r="G485" s="28">
        <v>1288.92</v>
      </c>
      <c r="H485" s="28">
        <v>1265</v>
      </c>
      <c r="I485" s="28">
        <v>0</v>
      </c>
      <c r="J485" s="28">
        <v>0</v>
      </c>
      <c r="K485">
        <f t="shared" si="7"/>
        <v>0</v>
      </c>
    </row>
    <row r="486" spans="1:11" x14ac:dyDescent="0.2">
      <c r="A486" s="27" t="s">
        <v>12</v>
      </c>
      <c r="B486" s="38">
        <v>43095</v>
      </c>
      <c r="C486" s="28">
        <v>21873</v>
      </c>
      <c r="D486" s="28">
        <v>27576500</v>
      </c>
      <c r="E486" s="28">
        <v>1260</v>
      </c>
      <c r="F486" s="28">
        <v>1260</v>
      </c>
      <c r="G486" s="28">
        <v>1260.76</v>
      </c>
      <c r="H486" s="28">
        <v>1260</v>
      </c>
      <c r="I486" s="28">
        <v>-3.08</v>
      </c>
      <c r="J486" s="28">
        <v>-40</v>
      </c>
      <c r="K486">
        <f t="shared" si="7"/>
        <v>-3.0769230769230771E-2</v>
      </c>
    </row>
    <row r="487" spans="1:11" x14ac:dyDescent="0.2">
      <c r="A487" s="27" t="s">
        <v>12</v>
      </c>
      <c r="B487" s="38">
        <v>43096</v>
      </c>
      <c r="C487" s="28">
        <v>148262</v>
      </c>
      <c r="D487" s="28">
        <v>192327390</v>
      </c>
      <c r="E487" s="28">
        <v>1305</v>
      </c>
      <c r="F487" s="28">
        <v>1305</v>
      </c>
      <c r="G487" s="28">
        <v>1297.21</v>
      </c>
      <c r="H487" s="28">
        <v>1300</v>
      </c>
      <c r="I487" s="28">
        <v>3.57</v>
      </c>
      <c r="J487" s="28">
        <v>45</v>
      </c>
      <c r="K487">
        <f t="shared" si="7"/>
        <v>3.5714285714285809E-2</v>
      </c>
    </row>
    <row r="488" spans="1:11" x14ac:dyDescent="0.2">
      <c r="A488" s="27" t="s">
        <v>12</v>
      </c>
      <c r="B488" s="38">
        <v>43097</v>
      </c>
      <c r="C488" s="28">
        <v>47928</v>
      </c>
      <c r="D488" s="28">
        <v>62363380</v>
      </c>
      <c r="E488" s="28">
        <v>1300</v>
      </c>
      <c r="F488" s="28">
        <v>1305</v>
      </c>
      <c r="G488" s="28">
        <v>1301.19</v>
      </c>
      <c r="H488" s="28">
        <v>1300</v>
      </c>
      <c r="I488" s="28">
        <v>-0.38</v>
      </c>
      <c r="J488" s="28">
        <v>-5</v>
      </c>
      <c r="K488">
        <f t="shared" si="7"/>
        <v>-3.8314176245211051E-3</v>
      </c>
    </row>
    <row r="489" spans="1:11" x14ac:dyDescent="0.2">
      <c r="A489" s="29" t="s">
        <v>12</v>
      </c>
      <c r="B489" s="38">
        <v>43102</v>
      </c>
      <c r="C489" s="30">
        <v>4295</v>
      </c>
      <c r="D489" s="30">
        <v>5562025</v>
      </c>
      <c r="E489" s="30">
        <v>1300</v>
      </c>
      <c r="F489" s="30">
        <v>0</v>
      </c>
      <c r="G489" s="30">
        <v>1295</v>
      </c>
      <c r="H489" s="30">
        <v>0</v>
      </c>
      <c r="I489" s="30">
        <v>0</v>
      </c>
      <c r="J489" s="30">
        <v>0</v>
      </c>
      <c r="K489">
        <f t="shared" si="7"/>
        <v>0</v>
      </c>
    </row>
    <row r="490" spans="1:11" x14ac:dyDescent="0.2">
      <c r="A490" s="29" t="s">
        <v>12</v>
      </c>
      <c r="B490" s="38">
        <v>43103</v>
      </c>
      <c r="C490" s="30">
        <v>28470</v>
      </c>
      <c r="D490" s="30">
        <v>36052350</v>
      </c>
      <c r="E490" s="30">
        <v>1265</v>
      </c>
      <c r="F490" s="30">
        <v>1265</v>
      </c>
      <c r="G490" s="30">
        <v>1266.33</v>
      </c>
      <c r="H490" s="30">
        <v>1265</v>
      </c>
      <c r="I490" s="30">
        <v>-2.69</v>
      </c>
      <c r="J490" s="30">
        <v>-35</v>
      </c>
      <c r="K490">
        <f t="shared" si="7"/>
        <v>-2.6923076923076938E-2</v>
      </c>
    </row>
    <row r="491" spans="1:11" x14ac:dyDescent="0.2">
      <c r="A491" s="29" t="s">
        <v>12</v>
      </c>
      <c r="B491" s="38">
        <v>43104</v>
      </c>
      <c r="C491" s="30">
        <v>107888</v>
      </c>
      <c r="D491" s="30">
        <v>139278685</v>
      </c>
      <c r="E491" s="30">
        <v>1300</v>
      </c>
      <c r="F491" s="30">
        <v>1300</v>
      </c>
      <c r="G491" s="30">
        <v>1290.96</v>
      </c>
      <c r="H491" s="30">
        <v>1275</v>
      </c>
      <c r="I491" s="30">
        <v>2.77</v>
      </c>
      <c r="J491" s="30">
        <v>35</v>
      </c>
      <c r="K491">
        <f t="shared" si="7"/>
        <v>2.7667984189723382E-2</v>
      </c>
    </row>
    <row r="492" spans="1:11" x14ac:dyDescent="0.2">
      <c r="A492" s="29" t="s">
        <v>12</v>
      </c>
      <c r="B492" s="38">
        <v>43105</v>
      </c>
      <c r="C492" s="30">
        <v>227702</v>
      </c>
      <c r="D492" s="30">
        <v>297551920</v>
      </c>
      <c r="E492" s="30">
        <v>1290</v>
      </c>
      <c r="F492" s="30">
        <v>1310</v>
      </c>
      <c r="G492" s="30">
        <v>1306.76</v>
      </c>
      <c r="H492" s="30">
        <v>1280</v>
      </c>
      <c r="I492" s="30">
        <v>-0.77</v>
      </c>
      <c r="J492" s="30">
        <v>-10</v>
      </c>
      <c r="K492">
        <f t="shared" si="7"/>
        <v>-7.692307692307665E-3</v>
      </c>
    </row>
    <row r="493" spans="1:11" x14ac:dyDescent="0.2">
      <c r="A493" s="29" t="s">
        <v>12</v>
      </c>
      <c r="B493" s="38">
        <v>43109</v>
      </c>
      <c r="C493" s="30">
        <v>20526</v>
      </c>
      <c r="D493" s="30">
        <v>26478540</v>
      </c>
      <c r="E493" s="30">
        <v>1290</v>
      </c>
      <c r="F493" s="30">
        <v>1290</v>
      </c>
      <c r="G493" s="30">
        <v>1290</v>
      </c>
      <c r="H493" s="30">
        <v>1290</v>
      </c>
      <c r="I493" s="30">
        <v>0</v>
      </c>
      <c r="J493" s="30">
        <v>0</v>
      </c>
      <c r="K493">
        <f t="shared" si="7"/>
        <v>0</v>
      </c>
    </row>
    <row r="494" spans="1:11" x14ac:dyDescent="0.2">
      <c r="A494" s="29" t="s">
        <v>12</v>
      </c>
      <c r="B494" s="38">
        <v>43110</v>
      </c>
      <c r="C494" s="30">
        <v>10726</v>
      </c>
      <c r="D494" s="30">
        <v>13675650</v>
      </c>
      <c r="E494" s="30">
        <v>1275</v>
      </c>
      <c r="F494" s="30">
        <v>1275</v>
      </c>
      <c r="G494" s="30">
        <v>1275</v>
      </c>
      <c r="H494" s="30">
        <v>1275</v>
      </c>
      <c r="I494" s="30">
        <v>-1.1599999999999999</v>
      </c>
      <c r="J494" s="30">
        <v>-15</v>
      </c>
      <c r="K494">
        <f t="shared" si="7"/>
        <v>-1.1627906976744207E-2</v>
      </c>
    </row>
    <row r="495" spans="1:11" x14ac:dyDescent="0.2">
      <c r="A495" s="29" t="s">
        <v>12</v>
      </c>
      <c r="B495" s="38">
        <v>43111</v>
      </c>
      <c r="C495" s="30">
        <v>105959</v>
      </c>
      <c r="D495" s="30">
        <v>136409540</v>
      </c>
      <c r="E495" s="30">
        <v>1270</v>
      </c>
      <c r="F495" s="30">
        <v>1290</v>
      </c>
      <c r="G495" s="30">
        <v>1287.3800000000001</v>
      </c>
      <c r="H495" s="30">
        <v>1270</v>
      </c>
      <c r="I495" s="30">
        <v>-0.39</v>
      </c>
      <c r="J495" s="30">
        <v>-5</v>
      </c>
      <c r="K495">
        <f t="shared" si="7"/>
        <v>-3.9215686274509665E-3</v>
      </c>
    </row>
    <row r="496" spans="1:11" x14ac:dyDescent="0.2">
      <c r="A496" s="29" t="s">
        <v>12</v>
      </c>
      <c r="B496" s="38">
        <v>43112</v>
      </c>
      <c r="C496" s="30">
        <v>78479</v>
      </c>
      <c r="D496" s="30">
        <v>100008145</v>
      </c>
      <c r="E496" s="30">
        <v>1275</v>
      </c>
      <c r="F496" s="30">
        <v>1275</v>
      </c>
      <c r="G496" s="30">
        <v>1274.33</v>
      </c>
      <c r="H496" s="30">
        <v>1275</v>
      </c>
      <c r="I496" s="30">
        <v>0.39</v>
      </c>
      <c r="J496" s="30">
        <v>5</v>
      </c>
      <c r="K496">
        <f t="shared" si="7"/>
        <v>3.937007874015741E-3</v>
      </c>
    </row>
    <row r="497" spans="1:11" x14ac:dyDescent="0.2">
      <c r="A497" s="29" t="s">
        <v>12</v>
      </c>
      <c r="B497" s="38">
        <v>43115</v>
      </c>
      <c r="C497" s="30">
        <v>57557</v>
      </c>
      <c r="D497" s="30">
        <v>73602055</v>
      </c>
      <c r="E497" s="30">
        <v>1310</v>
      </c>
      <c r="F497" s="30">
        <v>1310</v>
      </c>
      <c r="G497" s="30">
        <v>1278.77</v>
      </c>
      <c r="H497" s="30">
        <v>1270</v>
      </c>
      <c r="I497" s="30">
        <v>2.75</v>
      </c>
      <c r="J497" s="30">
        <v>35</v>
      </c>
      <c r="K497">
        <f t="shared" si="7"/>
        <v>2.7450980392156765E-2</v>
      </c>
    </row>
    <row r="498" spans="1:11" x14ac:dyDescent="0.2">
      <c r="A498" s="29" t="s">
        <v>12</v>
      </c>
      <c r="B498" s="38">
        <v>43116</v>
      </c>
      <c r="C498" s="30">
        <v>74298</v>
      </c>
      <c r="D498" s="30">
        <v>94577235</v>
      </c>
      <c r="E498" s="30">
        <v>1270</v>
      </c>
      <c r="F498" s="30">
        <v>1275</v>
      </c>
      <c r="G498" s="30">
        <v>1272.94</v>
      </c>
      <c r="H498" s="30">
        <v>1270</v>
      </c>
      <c r="I498" s="30">
        <v>-3.05</v>
      </c>
      <c r="J498" s="30">
        <v>-40</v>
      </c>
      <c r="K498">
        <f t="shared" si="7"/>
        <v>-3.0534351145038219E-2</v>
      </c>
    </row>
    <row r="499" spans="1:11" x14ac:dyDescent="0.2">
      <c r="A499" s="29" t="s">
        <v>12</v>
      </c>
      <c r="B499" s="38">
        <v>43117</v>
      </c>
      <c r="C499" s="30">
        <v>32415</v>
      </c>
      <c r="D499" s="30">
        <v>41300850</v>
      </c>
      <c r="E499" s="30">
        <v>1280</v>
      </c>
      <c r="F499" s="30">
        <v>1280</v>
      </c>
      <c r="G499" s="30">
        <v>1274.1300000000001</v>
      </c>
      <c r="H499" s="30">
        <v>1270</v>
      </c>
      <c r="I499" s="30">
        <v>0.79</v>
      </c>
      <c r="J499" s="30">
        <v>10</v>
      </c>
      <c r="K499">
        <f t="shared" si="7"/>
        <v>7.8740157480314821E-3</v>
      </c>
    </row>
    <row r="500" spans="1:11" x14ac:dyDescent="0.2">
      <c r="A500" s="29" t="s">
        <v>12</v>
      </c>
      <c r="B500" s="38">
        <v>43118</v>
      </c>
      <c r="C500" s="30">
        <v>161176</v>
      </c>
      <c r="D500" s="30">
        <v>206497225</v>
      </c>
      <c r="E500" s="30">
        <v>1285</v>
      </c>
      <c r="F500" s="30">
        <v>1285</v>
      </c>
      <c r="G500" s="30">
        <v>1281.19</v>
      </c>
      <c r="H500" s="30">
        <v>1280</v>
      </c>
      <c r="I500" s="30">
        <v>0.39</v>
      </c>
      <c r="J500" s="30">
        <v>5</v>
      </c>
      <c r="K500">
        <f t="shared" si="7"/>
        <v>3.90625E-3</v>
      </c>
    </row>
    <row r="501" spans="1:11" x14ac:dyDescent="0.2">
      <c r="A501" s="29" t="s">
        <v>12</v>
      </c>
      <c r="B501" s="38">
        <v>43119</v>
      </c>
      <c r="C501" s="30">
        <v>12857</v>
      </c>
      <c r="D501" s="30">
        <v>16522040</v>
      </c>
      <c r="E501" s="30">
        <v>1290</v>
      </c>
      <c r="F501" s="30">
        <v>1290</v>
      </c>
      <c r="G501" s="30">
        <v>1285.06</v>
      </c>
      <c r="H501" s="30">
        <v>1290</v>
      </c>
      <c r="I501" s="30">
        <v>0.39</v>
      </c>
      <c r="J501" s="30">
        <v>5</v>
      </c>
      <c r="K501">
        <f t="shared" si="7"/>
        <v>3.8910505836575737E-3</v>
      </c>
    </row>
    <row r="502" spans="1:11" x14ac:dyDescent="0.2">
      <c r="A502" s="29" t="s">
        <v>12</v>
      </c>
      <c r="B502" s="38">
        <v>43122</v>
      </c>
      <c r="C502" s="30">
        <v>126913</v>
      </c>
      <c r="D502" s="30">
        <v>162385980</v>
      </c>
      <c r="E502" s="30">
        <v>1280</v>
      </c>
      <c r="F502" s="30">
        <v>1290</v>
      </c>
      <c r="G502" s="30">
        <v>1279.51</v>
      </c>
      <c r="H502" s="30">
        <v>1265</v>
      </c>
      <c r="I502" s="30">
        <v>-0.78</v>
      </c>
      <c r="J502" s="30">
        <v>-10</v>
      </c>
      <c r="K502">
        <f t="shared" si="7"/>
        <v>-7.7519379844961378E-3</v>
      </c>
    </row>
    <row r="503" spans="1:11" x14ac:dyDescent="0.2">
      <c r="A503" s="29" t="s">
        <v>12</v>
      </c>
      <c r="B503" s="38">
        <v>43123</v>
      </c>
      <c r="C503" s="30">
        <v>127900</v>
      </c>
      <c r="D503" s="30">
        <v>165402555</v>
      </c>
      <c r="E503" s="30">
        <v>1295</v>
      </c>
      <c r="F503" s="30">
        <v>1295</v>
      </c>
      <c r="G503" s="30">
        <v>1293.22</v>
      </c>
      <c r="H503" s="30">
        <v>1285</v>
      </c>
      <c r="I503" s="30">
        <v>1.17</v>
      </c>
      <c r="J503" s="30">
        <v>15</v>
      </c>
      <c r="K503">
        <f t="shared" si="7"/>
        <v>1.171875E-2</v>
      </c>
    </row>
    <row r="504" spans="1:11" x14ac:dyDescent="0.2">
      <c r="A504" s="29" t="s">
        <v>12</v>
      </c>
      <c r="B504" s="38">
        <v>43124</v>
      </c>
      <c r="C504" s="30">
        <v>241614</v>
      </c>
      <c r="D504" s="30">
        <v>315811315</v>
      </c>
      <c r="E504" s="30">
        <v>1310</v>
      </c>
      <c r="F504" s="30">
        <v>1310</v>
      </c>
      <c r="G504" s="30">
        <v>1307.0899999999999</v>
      </c>
      <c r="H504" s="30">
        <v>1295</v>
      </c>
      <c r="I504" s="30">
        <v>1.1599999999999999</v>
      </c>
      <c r="J504" s="30">
        <v>15</v>
      </c>
      <c r="K504">
        <f t="shared" si="7"/>
        <v>1.158301158301156E-2</v>
      </c>
    </row>
    <row r="505" spans="1:11" x14ac:dyDescent="0.2">
      <c r="A505" s="29" t="s">
        <v>12</v>
      </c>
      <c r="B505" s="38">
        <v>43125</v>
      </c>
      <c r="C505" s="30">
        <v>65411</v>
      </c>
      <c r="D505" s="30">
        <v>85732525</v>
      </c>
      <c r="E505" s="30">
        <v>1315</v>
      </c>
      <c r="F505" s="30">
        <v>1315</v>
      </c>
      <c r="G505" s="30">
        <v>1310.67</v>
      </c>
      <c r="H505" s="30">
        <v>1310</v>
      </c>
      <c r="I505" s="30">
        <v>0.38</v>
      </c>
      <c r="J505" s="30">
        <v>5</v>
      </c>
      <c r="K505">
        <f t="shared" si="7"/>
        <v>3.8167938931297218E-3</v>
      </c>
    </row>
    <row r="506" spans="1:11" x14ac:dyDescent="0.2">
      <c r="A506" s="29" t="s">
        <v>12</v>
      </c>
      <c r="B506" s="38">
        <v>43126</v>
      </c>
      <c r="C506" s="30">
        <v>80154</v>
      </c>
      <c r="D506" s="30">
        <v>103768930</v>
      </c>
      <c r="E506" s="30">
        <v>1300</v>
      </c>
      <c r="F506" s="30">
        <v>1300</v>
      </c>
      <c r="G506" s="30">
        <v>1294.6199999999999</v>
      </c>
      <c r="H506" s="30">
        <v>1290</v>
      </c>
      <c r="I506" s="30">
        <v>-1.1399999999999999</v>
      </c>
      <c r="J506" s="30">
        <v>-15</v>
      </c>
      <c r="K506">
        <f t="shared" si="7"/>
        <v>-1.1406844106463865E-2</v>
      </c>
    </row>
    <row r="507" spans="1:11" x14ac:dyDescent="0.2">
      <c r="A507" s="29" t="s">
        <v>12</v>
      </c>
      <c r="B507" s="38">
        <v>43129</v>
      </c>
      <c r="C507" s="30">
        <v>119085</v>
      </c>
      <c r="D507" s="30">
        <v>155050715</v>
      </c>
      <c r="E507" s="30">
        <v>1305</v>
      </c>
      <c r="F507" s="30">
        <v>1305</v>
      </c>
      <c r="G507" s="30">
        <v>1302.02</v>
      </c>
      <c r="H507" s="30">
        <v>1300</v>
      </c>
      <c r="I507" s="30">
        <v>0.38</v>
      </c>
      <c r="J507" s="30">
        <v>5</v>
      </c>
      <c r="K507">
        <f t="shared" si="7"/>
        <v>3.8461538461538325E-3</v>
      </c>
    </row>
    <row r="508" spans="1:11" x14ac:dyDescent="0.2">
      <c r="A508" s="29" t="s">
        <v>12</v>
      </c>
      <c r="B508" s="38">
        <v>43130</v>
      </c>
      <c r="C508" s="30">
        <v>55165</v>
      </c>
      <c r="D508" s="30">
        <v>71666030</v>
      </c>
      <c r="E508" s="30">
        <v>1295</v>
      </c>
      <c r="F508" s="30">
        <v>1300</v>
      </c>
      <c r="G508" s="30">
        <v>1299.1199999999999</v>
      </c>
      <c r="H508" s="30">
        <v>1295</v>
      </c>
      <c r="I508" s="30">
        <v>-0.77</v>
      </c>
      <c r="J508" s="30">
        <v>-10</v>
      </c>
      <c r="K508">
        <f t="shared" si="7"/>
        <v>-7.6628352490420992E-3</v>
      </c>
    </row>
    <row r="509" spans="1:11" x14ac:dyDescent="0.2">
      <c r="A509" s="29" t="s">
        <v>12</v>
      </c>
      <c r="B509" s="38">
        <v>43131</v>
      </c>
      <c r="C509" s="30">
        <v>481776</v>
      </c>
      <c r="D509" s="30">
        <v>602083055</v>
      </c>
      <c r="E509" s="30">
        <v>1245</v>
      </c>
      <c r="F509" s="30">
        <v>1285</v>
      </c>
      <c r="G509" s="30">
        <v>1249.72</v>
      </c>
      <c r="H509" s="30">
        <v>1245</v>
      </c>
      <c r="I509" s="30">
        <v>-3.86</v>
      </c>
      <c r="J509" s="30">
        <v>-50</v>
      </c>
      <c r="K509">
        <f t="shared" si="7"/>
        <v>-3.8610038610038644E-2</v>
      </c>
    </row>
    <row r="510" spans="1:11" x14ac:dyDescent="0.2">
      <c r="A510" s="29" t="s">
        <v>12</v>
      </c>
      <c r="B510" s="38">
        <v>43132</v>
      </c>
      <c r="C510" s="30">
        <v>952496</v>
      </c>
      <c r="D510" s="30">
        <v>1212032385</v>
      </c>
      <c r="E510" s="30">
        <v>1280</v>
      </c>
      <c r="F510" s="30">
        <v>1280</v>
      </c>
      <c r="G510" s="30">
        <v>1272.48</v>
      </c>
      <c r="H510" s="30">
        <v>1265</v>
      </c>
      <c r="I510" s="30">
        <v>2.81</v>
      </c>
      <c r="J510" s="30">
        <v>35</v>
      </c>
      <c r="K510">
        <f t="shared" si="7"/>
        <v>2.8112449799196693E-2</v>
      </c>
    </row>
    <row r="511" spans="1:11" x14ac:dyDescent="0.2">
      <c r="A511" s="29" t="s">
        <v>12</v>
      </c>
      <c r="B511" s="38">
        <v>43133</v>
      </c>
      <c r="C511" s="30">
        <v>207327</v>
      </c>
      <c r="D511" s="30">
        <v>264341925</v>
      </c>
      <c r="E511" s="30">
        <v>1275</v>
      </c>
      <c r="F511" s="30">
        <v>1275</v>
      </c>
      <c r="G511" s="30">
        <v>1275</v>
      </c>
      <c r="H511" s="30">
        <v>1275</v>
      </c>
      <c r="I511" s="30">
        <v>-0.39</v>
      </c>
      <c r="J511" s="30">
        <v>-5</v>
      </c>
      <c r="K511">
        <f t="shared" si="7"/>
        <v>-3.90625E-3</v>
      </c>
    </row>
    <row r="512" spans="1:11" x14ac:dyDescent="0.2">
      <c r="A512" s="29" t="s">
        <v>12</v>
      </c>
      <c r="B512" s="38">
        <v>43136</v>
      </c>
      <c r="C512" s="30">
        <v>144134</v>
      </c>
      <c r="D512" s="30">
        <v>181319275</v>
      </c>
      <c r="E512" s="30">
        <v>1255</v>
      </c>
      <c r="F512" s="30">
        <v>1275</v>
      </c>
      <c r="G512" s="30">
        <v>1257.99</v>
      </c>
      <c r="H512" s="30">
        <v>1255</v>
      </c>
      <c r="I512" s="30">
        <v>-1.57</v>
      </c>
      <c r="J512" s="30">
        <v>-20</v>
      </c>
      <c r="K512">
        <f t="shared" si="7"/>
        <v>-1.5686274509803977E-2</v>
      </c>
    </row>
    <row r="513" spans="1:11" x14ac:dyDescent="0.2">
      <c r="A513" s="29" t="s">
        <v>12</v>
      </c>
      <c r="B513" s="38">
        <v>43137</v>
      </c>
      <c r="C513" s="30">
        <v>237084</v>
      </c>
      <c r="D513" s="30">
        <v>297083270</v>
      </c>
      <c r="E513" s="30">
        <v>1275</v>
      </c>
      <c r="F513" s="30">
        <v>1275</v>
      </c>
      <c r="G513" s="30">
        <v>1253.07</v>
      </c>
      <c r="H513" s="30">
        <v>1250</v>
      </c>
      <c r="I513" s="30">
        <v>1.59</v>
      </c>
      <c r="J513" s="30">
        <v>20</v>
      </c>
      <c r="K513">
        <f t="shared" si="7"/>
        <v>1.5936254980079667E-2</v>
      </c>
    </row>
    <row r="514" spans="1:11" x14ac:dyDescent="0.2">
      <c r="A514" s="29" t="s">
        <v>12</v>
      </c>
      <c r="B514" s="38">
        <v>43138</v>
      </c>
      <c r="C514" s="30">
        <v>83695</v>
      </c>
      <c r="D514" s="30">
        <v>106378110</v>
      </c>
      <c r="E514" s="30">
        <v>1260</v>
      </c>
      <c r="F514" s="30">
        <v>1275</v>
      </c>
      <c r="G514" s="30">
        <v>1271.02</v>
      </c>
      <c r="H514" s="30">
        <v>1260</v>
      </c>
      <c r="I514" s="30">
        <v>-1.18</v>
      </c>
      <c r="J514" s="30">
        <v>-15</v>
      </c>
      <c r="K514">
        <f t="shared" si="7"/>
        <v>-1.1764705882352899E-2</v>
      </c>
    </row>
    <row r="515" spans="1:11" x14ac:dyDescent="0.2">
      <c r="A515" s="29" t="s">
        <v>12</v>
      </c>
      <c r="B515" s="38">
        <v>43139</v>
      </c>
      <c r="C515" s="30">
        <v>77319</v>
      </c>
      <c r="D515" s="30">
        <v>97494270</v>
      </c>
      <c r="E515" s="30">
        <v>1260</v>
      </c>
      <c r="F515" s="30">
        <v>1275</v>
      </c>
      <c r="G515" s="30">
        <v>1260.94</v>
      </c>
      <c r="H515" s="30">
        <v>1260</v>
      </c>
      <c r="I515" s="30">
        <v>0</v>
      </c>
      <c r="J515" s="30">
        <v>0</v>
      </c>
      <c r="K515">
        <f t="shared" si="7"/>
        <v>0</v>
      </c>
    </row>
    <row r="516" spans="1:11" x14ac:dyDescent="0.2">
      <c r="A516" s="29" t="s">
        <v>12</v>
      </c>
      <c r="B516" s="38">
        <v>43140</v>
      </c>
      <c r="C516" s="30">
        <v>41950</v>
      </c>
      <c r="D516" s="30">
        <v>52356500</v>
      </c>
      <c r="E516" s="30">
        <v>1245</v>
      </c>
      <c r="F516" s="30">
        <v>1250</v>
      </c>
      <c r="G516" s="30">
        <v>1248.07</v>
      </c>
      <c r="H516" s="30">
        <v>1245</v>
      </c>
      <c r="I516" s="30">
        <v>-1.19</v>
      </c>
      <c r="J516" s="30">
        <v>-15</v>
      </c>
      <c r="K516">
        <f t="shared" ref="K516:K579" si="8">+E516/E515-1</f>
        <v>-1.1904761904761862E-2</v>
      </c>
    </row>
    <row r="517" spans="1:11" x14ac:dyDescent="0.2">
      <c r="A517" s="29" t="s">
        <v>12</v>
      </c>
      <c r="B517" s="38">
        <v>43143</v>
      </c>
      <c r="C517" s="30">
        <v>84580</v>
      </c>
      <c r="D517" s="30">
        <v>106103465</v>
      </c>
      <c r="E517" s="30">
        <v>1255</v>
      </c>
      <c r="F517" s="30">
        <v>1270</v>
      </c>
      <c r="G517" s="30">
        <v>1254.47</v>
      </c>
      <c r="H517" s="30">
        <v>1245</v>
      </c>
      <c r="I517" s="30">
        <v>0.8</v>
      </c>
      <c r="J517" s="30">
        <v>10</v>
      </c>
      <c r="K517">
        <f t="shared" si="8"/>
        <v>8.0321285140563248E-3</v>
      </c>
    </row>
    <row r="518" spans="1:11" x14ac:dyDescent="0.2">
      <c r="A518" s="29" t="s">
        <v>12</v>
      </c>
      <c r="B518" s="38">
        <v>43144</v>
      </c>
      <c r="C518" s="30">
        <v>271769</v>
      </c>
      <c r="D518" s="30">
        <v>347088810</v>
      </c>
      <c r="E518" s="30">
        <v>1295</v>
      </c>
      <c r="F518" s="30">
        <v>1295</v>
      </c>
      <c r="G518" s="30">
        <v>1277.1500000000001</v>
      </c>
      <c r="H518" s="30">
        <v>1265</v>
      </c>
      <c r="I518" s="30">
        <v>3.19</v>
      </c>
      <c r="J518" s="30">
        <v>40</v>
      </c>
      <c r="K518">
        <f t="shared" si="8"/>
        <v>3.1872509960159334E-2</v>
      </c>
    </row>
    <row r="519" spans="1:11" x14ac:dyDescent="0.2">
      <c r="A519" s="29" t="s">
        <v>12</v>
      </c>
      <c r="B519" s="38">
        <v>43145</v>
      </c>
      <c r="C519" s="30">
        <v>441687</v>
      </c>
      <c r="D519" s="30">
        <v>570474885</v>
      </c>
      <c r="E519" s="30">
        <v>1310</v>
      </c>
      <c r="F519" s="30">
        <v>1310</v>
      </c>
      <c r="G519" s="30">
        <v>1291.58</v>
      </c>
      <c r="H519" s="30">
        <v>1280</v>
      </c>
      <c r="I519" s="30">
        <v>1.1599999999999999</v>
      </c>
      <c r="J519" s="30">
        <v>15</v>
      </c>
      <c r="K519">
        <f t="shared" si="8"/>
        <v>1.158301158301156E-2</v>
      </c>
    </row>
    <row r="520" spans="1:11" x14ac:dyDescent="0.2">
      <c r="A520" s="29" t="s">
        <v>12</v>
      </c>
      <c r="B520" s="38">
        <v>43146</v>
      </c>
      <c r="C520" s="30">
        <v>77925</v>
      </c>
      <c r="D520" s="30">
        <v>99773210</v>
      </c>
      <c r="E520" s="30">
        <v>1270</v>
      </c>
      <c r="F520" s="30">
        <v>1285</v>
      </c>
      <c r="G520" s="30">
        <v>1280.3699999999999</v>
      </c>
      <c r="H520" s="30">
        <v>1270</v>
      </c>
      <c r="I520" s="30">
        <v>-3.05</v>
      </c>
      <c r="J520" s="30">
        <v>-40</v>
      </c>
      <c r="K520">
        <f t="shared" si="8"/>
        <v>-3.0534351145038219E-2</v>
      </c>
    </row>
    <row r="521" spans="1:11" x14ac:dyDescent="0.2">
      <c r="A521" s="29" t="s">
        <v>12</v>
      </c>
      <c r="B521" s="38">
        <v>43147</v>
      </c>
      <c r="C521" s="30">
        <v>105388</v>
      </c>
      <c r="D521" s="30">
        <v>133878755</v>
      </c>
      <c r="E521" s="30">
        <v>1275</v>
      </c>
      <c r="F521" s="30">
        <v>1275</v>
      </c>
      <c r="G521" s="30">
        <v>1270.3399999999999</v>
      </c>
      <c r="H521" s="30">
        <v>1265</v>
      </c>
      <c r="I521" s="30">
        <v>0.39</v>
      </c>
      <c r="J521" s="30">
        <v>5</v>
      </c>
      <c r="K521">
        <f t="shared" si="8"/>
        <v>3.937007874015741E-3</v>
      </c>
    </row>
    <row r="522" spans="1:11" x14ac:dyDescent="0.2">
      <c r="A522" s="29" t="s">
        <v>12</v>
      </c>
      <c r="B522" s="38">
        <v>43150</v>
      </c>
      <c r="C522" s="30">
        <v>0</v>
      </c>
      <c r="D522" s="30">
        <v>0</v>
      </c>
      <c r="E522" s="30">
        <v>1275</v>
      </c>
      <c r="F522" s="30">
        <v>0</v>
      </c>
      <c r="G522" s="30">
        <v>0</v>
      </c>
      <c r="H522" s="30">
        <v>0</v>
      </c>
      <c r="I522" s="30">
        <v>0</v>
      </c>
      <c r="J522" s="30">
        <v>0</v>
      </c>
      <c r="K522">
        <f t="shared" si="8"/>
        <v>0</v>
      </c>
    </row>
    <row r="523" spans="1:11" x14ac:dyDescent="0.2">
      <c r="A523" s="29" t="s">
        <v>12</v>
      </c>
      <c r="B523" s="38">
        <v>43151</v>
      </c>
      <c r="C523" s="30">
        <v>80078</v>
      </c>
      <c r="D523" s="30">
        <v>101834285</v>
      </c>
      <c r="E523" s="30">
        <v>1290</v>
      </c>
      <c r="F523" s="30">
        <v>1290</v>
      </c>
      <c r="G523" s="30">
        <v>1271.69</v>
      </c>
      <c r="H523" s="30">
        <v>1260</v>
      </c>
      <c r="I523" s="30">
        <v>1.18</v>
      </c>
      <c r="J523" s="30">
        <v>15</v>
      </c>
      <c r="K523">
        <f t="shared" si="8"/>
        <v>1.1764705882352899E-2</v>
      </c>
    </row>
    <row r="524" spans="1:11" x14ac:dyDescent="0.2">
      <c r="A524" s="29" t="s">
        <v>12</v>
      </c>
      <c r="B524" s="38">
        <v>43152</v>
      </c>
      <c r="C524" s="30">
        <v>205017</v>
      </c>
      <c r="D524" s="30">
        <v>263745125</v>
      </c>
      <c r="E524" s="30">
        <v>1300</v>
      </c>
      <c r="F524" s="30">
        <v>1300</v>
      </c>
      <c r="G524" s="30">
        <v>1286.45</v>
      </c>
      <c r="H524" s="30">
        <v>1280</v>
      </c>
      <c r="I524" s="30">
        <v>0.78</v>
      </c>
      <c r="J524" s="30">
        <v>10</v>
      </c>
      <c r="K524">
        <f t="shared" si="8"/>
        <v>7.7519379844961378E-3</v>
      </c>
    </row>
    <row r="525" spans="1:11" x14ac:dyDescent="0.2">
      <c r="A525" s="29" t="s">
        <v>12</v>
      </c>
      <c r="B525" s="38">
        <v>43153</v>
      </c>
      <c r="C525" s="30">
        <v>18643</v>
      </c>
      <c r="D525" s="30">
        <v>23784825</v>
      </c>
      <c r="E525" s="30">
        <v>1275</v>
      </c>
      <c r="F525" s="30">
        <v>1275</v>
      </c>
      <c r="G525" s="30">
        <v>1275.8</v>
      </c>
      <c r="H525" s="30">
        <v>1275</v>
      </c>
      <c r="I525" s="30">
        <v>-1.92</v>
      </c>
      <c r="J525" s="30">
        <v>-25</v>
      </c>
      <c r="K525">
        <f t="shared" si="8"/>
        <v>-1.9230769230769273E-2</v>
      </c>
    </row>
    <row r="526" spans="1:11" x14ac:dyDescent="0.2">
      <c r="A526" s="29" t="s">
        <v>12</v>
      </c>
      <c r="B526" s="38">
        <v>43154</v>
      </c>
      <c r="C526" s="30">
        <v>246776</v>
      </c>
      <c r="D526" s="30">
        <v>315421500</v>
      </c>
      <c r="E526" s="30">
        <v>1270</v>
      </c>
      <c r="F526" s="30">
        <v>1280</v>
      </c>
      <c r="G526" s="30">
        <v>1278.17</v>
      </c>
      <c r="H526" s="30">
        <v>1270</v>
      </c>
      <c r="I526" s="30">
        <v>-0.39</v>
      </c>
      <c r="J526" s="30">
        <v>-5</v>
      </c>
      <c r="K526">
        <f t="shared" si="8"/>
        <v>-3.9215686274509665E-3</v>
      </c>
    </row>
    <row r="527" spans="1:11" x14ac:dyDescent="0.2">
      <c r="A527" s="29" t="s">
        <v>12</v>
      </c>
      <c r="B527" s="38">
        <v>43157</v>
      </c>
      <c r="C527" s="30">
        <v>245594</v>
      </c>
      <c r="D527" s="30">
        <v>312059640</v>
      </c>
      <c r="E527" s="30">
        <v>1275</v>
      </c>
      <c r="F527" s="30">
        <v>1275</v>
      </c>
      <c r="G527" s="30">
        <v>1270.6300000000001</v>
      </c>
      <c r="H527" s="30">
        <v>1265</v>
      </c>
      <c r="I527" s="30">
        <v>0.39</v>
      </c>
      <c r="J527" s="30">
        <v>5</v>
      </c>
      <c r="K527">
        <f t="shared" si="8"/>
        <v>3.937007874015741E-3</v>
      </c>
    </row>
    <row r="528" spans="1:11" x14ac:dyDescent="0.2">
      <c r="A528" s="29" t="s">
        <v>12</v>
      </c>
      <c r="B528" s="38">
        <v>43158</v>
      </c>
      <c r="C528" s="30">
        <v>370525</v>
      </c>
      <c r="D528" s="30">
        <v>470064485</v>
      </c>
      <c r="E528" s="30">
        <v>1265</v>
      </c>
      <c r="F528" s="30">
        <v>1275</v>
      </c>
      <c r="G528" s="30">
        <v>1268.6400000000001</v>
      </c>
      <c r="H528" s="30">
        <v>1265</v>
      </c>
      <c r="I528" s="30">
        <v>-0.78</v>
      </c>
      <c r="J528" s="30">
        <v>-10</v>
      </c>
      <c r="K528">
        <f t="shared" si="8"/>
        <v>-7.8431372549019329E-3</v>
      </c>
    </row>
    <row r="529" spans="1:11" x14ac:dyDescent="0.2">
      <c r="A529" s="29" t="s">
        <v>12</v>
      </c>
      <c r="B529" s="38">
        <v>43159</v>
      </c>
      <c r="C529" s="30">
        <v>1691688</v>
      </c>
      <c r="D529" s="30">
        <v>2120409235</v>
      </c>
      <c r="E529" s="30">
        <v>1255</v>
      </c>
      <c r="F529" s="30">
        <v>1260</v>
      </c>
      <c r="G529" s="30">
        <v>1253.43</v>
      </c>
      <c r="H529" s="30">
        <v>1250</v>
      </c>
      <c r="I529" s="30">
        <v>-0.79</v>
      </c>
      <c r="J529" s="30">
        <v>-10</v>
      </c>
      <c r="K529">
        <f t="shared" si="8"/>
        <v>-7.905138339920903E-3</v>
      </c>
    </row>
    <row r="530" spans="1:11" x14ac:dyDescent="0.2">
      <c r="A530" s="29" t="s">
        <v>12</v>
      </c>
      <c r="B530" s="38">
        <v>43160</v>
      </c>
      <c r="C530" s="30">
        <v>108192</v>
      </c>
      <c r="D530" s="30">
        <v>135506540</v>
      </c>
      <c r="E530" s="30">
        <v>1240</v>
      </c>
      <c r="F530" s="30">
        <v>1290</v>
      </c>
      <c r="G530" s="30">
        <v>1252.46</v>
      </c>
      <c r="H530" s="30">
        <v>1230</v>
      </c>
      <c r="I530" s="30">
        <v>-1.2</v>
      </c>
      <c r="J530" s="30">
        <v>-15</v>
      </c>
      <c r="K530">
        <f t="shared" si="8"/>
        <v>-1.195219123505975E-2</v>
      </c>
    </row>
    <row r="531" spans="1:11" x14ac:dyDescent="0.2">
      <c r="A531" s="29" t="s">
        <v>12</v>
      </c>
      <c r="B531" s="38">
        <v>43161</v>
      </c>
      <c r="C531" s="30">
        <v>16129</v>
      </c>
      <c r="D531" s="30">
        <v>19435445</v>
      </c>
      <c r="E531" s="30">
        <v>1205</v>
      </c>
      <c r="F531" s="30">
        <v>1205</v>
      </c>
      <c r="G531" s="30">
        <v>1205</v>
      </c>
      <c r="H531" s="30">
        <v>1205</v>
      </c>
      <c r="I531" s="30">
        <v>-2.82</v>
      </c>
      <c r="J531" s="30">
        <v>-35</v>
      </c>
      <c r="K531">
        <f t="shared" si="8"/>
        <v>-2.8225806451612878E-2</v>
      </c>
    </row>
    <row r="532" spans="1:11" x14ac:dyDescent="0.2">
      <c r="A532" s="29" t="s">
        <v>12</v>
      </c>
      <c r="B532" s="38">
        <v>43164</v>
      </c>
      <c r="C532" s="30">
        <v>40364</v>
      </c>
      <c r="D532" s="30">
        <v>48750620</v>
      </c>
      <c r="E532" s="30">
        <v>1215</v>
      </c>
      <c r="F532" s="30">
        <v>1215</v>
      </c>
      <c r="G532" s="30">
        <v>1207.77</v>
      </c>
      <c r="H532" s="30">
        <v>1205</v>
      </c>
      <c r="I532" s="30">
        <v>0.83</v>
      </c>
      <c r="J532" s="30">
        <v>10</v>
      </c>
      <c r="K532">
        <f t="shared" si="8"/>
        <v>8.2987551867219622E-3</v>
      </c>
    </row>
    <row r="533" spans="1:11" x14ac:dyDescent="0.2">
      <c r="A533" s="29" t="s">
        <v>12</v>
      </c>
      <c r="B533" s="38">
        <v>43165</v>
      </c>
      <c r="C533" s="30">
        <v>154955</v>
      </c>
      <c r="D533" s="30">
        <v>188667150</v>
      </c>
      <c r="E533" s="30">
        <v>1220</v>
      </c>
      <c r="F533" s="30">
        <v>1220</v>
      </c>
      <c r="G533" s="30">
        <v>1217.56</v>
      </c>
      <c r="H533" s="30">
        <v>1215</v>
      </c>
      <c r="I533" s="30">
        <v>0.41</v>
      </c>
      <c r="J533" s="30">
        <v>5</v>
      </c>
      <c r="K533">
        <f t="shared" si="8"/>
        <v>4.115226337448652E-3</v>
      </c>
    </row>
    <row r="534" spans="1:11" x14ac:dyDescent="0.2">
      <c r="A534" s="29" t="s">
        <v>12</v>
      </c>
      <c r="B534" s="38">
        <v>43166</v>
      </c>
      <c r="C534" s="30">
        <v>45512</v>
      </c>
      <c r="D534" s="30">
        <v>56328840</v>
      </c>
      <c r="E534" s="30">
        <v>1240</v>
      </c>
      <c r="F534" s="30">
        <v>1240</v>
      </c>
      <c r="G534" s="30">
        <v>1237.67</v>
      </c>
      <c r="H534" s="30">
        <v>1235</v>
      </c>
      <c r="I534" s="30">
        <v>1.64</v>
      </c>
      <c r="J534" s="30">
        <v>20</v>
      </c>
      <c r="K534">
        <f t="shared" si="8"/>
        <v>1.6393442622950838E-2</v>
      </c>
    </row>
    <row r="535" spans="1:11" x14ac:dyDescent="0.2">
      <c r="A535" s="29" t="s">
        <v>12</v>
      </c>
      <c r="B535" s="38">
        <v>43167</v>
      </c>
      <c r="C535" s="30">
        <v>67228</v>
      </c>
      <c r="D535" s="30">
        <v>82095275</v>
      </c>
      <c r="E535" s="30">
        <v>1235</v>
      </c>
      <c r="F535" s="30">
        <v>1235</v>
      </c>
      <c r="G535" s="30">
        <v>1221.1500000000001</v>
      </c>
      <c r="H535" s="30">
        <v>1220</v>
      </c>
      <c r="I535" s="30">
        <v>-0.4</v>
      </c>
      <c r="J535" s="30">
        <v>-5</v>
      </c>
      <c r="K535">
        <f t="shared" si="8"/>
        <v>-4.0322580645161255E-3</v>
      </c>
    </row>
    <row r="536" spans="1:11" x14ac:dyDescent="0.2">
      <c r="A536" s="29" t="s">
        <v>12</v>
      </c>
      <c r="B536" s="38">
        <v>43168</v>
      </c>
      <c r="C536" s="30">
        <v>247054</v>
      </c>
      <c r="D536" s="30">
        <v>310148415</v>
      </c>
      <c r="E536" s="30">
        <v>1265</v>
      </c>
      <c r="F536" s="30">
        <v>1265</v>
      </c>
      <c r="G536" s="30">
        <v>1255.3900000000001</v>
      </c>
      <c r="H536" s="30">
        <v>1220</v>
      </c>
      <c r="I536" s="30">
        <v>2.4300000000000002</v>
      </c>
      <c r="J536" s="30">
        <v>30</v>
      </c>
      <c r="K536">
        <f t="shared" si="8"/>
        <v>2.4291497975708509E-2</v>
      </c>
    </row>
    <row r="537" spans="1:11" x14ac:dyDescent="0.2">
      <c r="A537" s="29" t="s">
        <v>12</v>
      </c>
      <c r="B537" s="38">
        <v>43171</v>
      </c>
      <c r="C537" s="30">
        <v>218946</v>
      </c>
      <c r="D537" s="30">
        <v>268393400</v>
      </c>
      <c r="E537" s="30">
        <v>1215</v>
      </c>
      <c r="F537" s="30">
        <v>1235</v>
      </c>
      <c r="G537" s="30">
        <v>1225.8399999999999</v>
      </c>
      <c r="H537" s="30">
        <v>1215</v>
      </c>
      <c r="I537" s="30">
        <v>-3.95</v>
      </c>
      <c r="J537" s="30">
        <v>-50</v>
      </c>
      <c r="K537">
        <f t="shared" si="8"/>
        <v>-3.9525691699604737E-2</v>
      </c>
    </row>
    <row r="538" spans="1:11" x14ac:dyDescent="0.2">
      <c r="A538" s="29" t="s">
        <v>12</v>
      </c>
      <c r="B538" s="38">
        <v>43172</v>
      </c>
      <c r="C538" s="30">
        <v>58295</v>
      </c>
      <c r="D538" s="30">
        <v>71402195</v>
      </c>
      <c r="E538" s="30">
        <v>1230</v>
      </c>
      <c r="F538" s="30">
        <v>1230</v>
      </c>
      <c r="G538" s="30">
        <v>1224.8399999999999</v>
      </c>
      <c r="H538" s="30">
        <v>1225</v>
      </c>
      <c r="I538" s="30">
        <v>1.23</v>
      </c>
      <c r="J538" s="30">
        <v>15</v>
      </c>
      <c r="K538">
        <f t="shared" si="8"/>
        <v>1.2345679012345734E-2</v>
      </c>
    </row>
    <row r="539" spans="1:11" x14ac:dyDescent="0.2">
      <c r="A539" s="29" t="s">
        <v>12</v>
      </c>
      <c r="B539" s="38">
        <v>43173</v>
      </c>
      <c r="C539" s="30">
        <v>451848</v>
      </c>
      <c r="D539" s="30">
        <v>551480800</v>
      </c>
      <c r="E539" s="30">
        <v>1220</v>
      </c>
      <c r="F539" s="30">
        <v>1225</v>
      </c>
      <c r="G539" s="30">
        <v>1220.5</v>
      </c>
      <c r="H539" s="30">
        <v>1220</v>
      </c>
      <c r="I539" s="30">
        <v>-0.81</v>
      </c>
      <c r="J539" s="30">
        <v>-10</v>
      </c>
      <c r="K539">
        <f t="shared" si="8"/>
        <v>-8.1300813008130524E-3</v>
      </c>
    </row>
    <row r="540" spans="1:11" x14ac:dyDescent="0.2">
      <c r="A540" s="29" t="s">
        <v>12</v>
      </c>
      <c r="B540" s="38">
        <v>43174</v>
      </c>
      <c r="C540" s="30">
        <v>98586</v>
      </c>
      <c r="D540" s="30">
        <v>120438400</v>
      </c>
      <c r="E540" s="30">
        <v>1235</v>
      </c>
      <c r="F540" s="30">
        <v>1235</v>
      </c>
      <c r="G540" s="30">
        <v>1221.6600000000001</v>
      </c>
      <c r="H540" s="30">
        <v>1215</v>
      </c>
      <c r="I540" s="30">
        <v>1.23</v>
      </c>
      <c r="J540" s="30">
        <v>15</v>
      </c>
      <c r="K540">
        <f t="shared" si="8"/>
        <v>1.2295081967213184E-2</v>
      </c>
    </row>
    <row r="541" spans="1:11" x14ac:dyDescent="0.2">
      <c r="A541" s="29" t="s">
        <v>12</v>
      </c>
      <c r="B541" s="38">
        <v>43175</v>
      </c>
      <c r="C541" s="30">
        <v>342569</v>
      </c>
      <c r="D541" s="30">
        <v>419412680</v>
      </c>
      <c r="E541" s="30">
        <v>1225</v>
      </c>
      <c r="F541" s="30">
        <v>1225</v>
      </c>
      <c r="G541" s="30">
        <v>1224.32</v>
      </c>
      <c r="H541" s="30">
        <v>1225</v>
      </c>
      <c r="I541" s="30">
        <v>-0.81</v>
      </c>
      <c r="J541" s="30">
        <v>-10</v>
      </c>
      <c r="K541">
        <f t="shared" si="8"/>
        <v>-8.0971659919027994E-3</v>
      </c>
    </row>
    <row r="542" spans="1:11" x14ac:dyDescent="0.2">
      <c r="A542" s="29" t="s">
        <v>12</v>
      </c>
      <c r="B542" s="38">
        <v>43179</v>
      </c>
      <c r="C542" s="30">
        <v>84216</v>
      </c>
      <c r="D542" s="30">
        <v>101906440</v>
      </c>
      <c r="E542" s="30">
        <v>1210</v>
      </c>
      <c r="F542" s="30">
        <v>1210</v>
      </c>
      <c r="G542" s="30">
        <v>1210.06</v>
      </c>
      <c r="H542" s="30">
        <v>1210</v>
      </c>
      <c r="I542" s="30">
        <v>-1.22</v>
      </c>
      <c r="J542" s="30">
        <v>-15</v>
      </c>
      <c r="K542">
        <f t="shared" si="8"/>
        <v>-1.2244897959183709E-2</v>
      </c>
    </row>
    <row r="543" spans="1:11" x14ac:dyDescent="0.2">
      <c r="A543" s="29" t="s">
        <v>12</v>
      </c>
      <c r="B543" s="38">
        <v>43180</v>
      </c>
      <c r="C543" s="30">
        <v>71951</v>
      </c>
      <c r="D543" s="30">
        <v>87203530</v>
      </c>
      <c r="E543" s="30">
        <v>1210</v>
      </c>
      <c r="F543" s="30">
        <v>1215</v>
      </c>
      <c r="G543" s="30">
        <v>1211.98</v>
      </c>
      <c r="H543" s="30">
        <v>1210</v>
      </c>
      <c r="I543" s="30">
        <v>0</v>
      </c>
      <c r="J543" s="30">
        <v>0</v>
      </c>
      <c r="K543">
        <f t="shared" si="8"/>
        <v>0</v>
      </c>
    </row>
    <row r="544" spans="1:11" x14ac:dyDescent="0.2">
      <c r="A544" s="29" t="s">
        <v>12</v>
      </c>
      <c r="B544" s="38">
        <v>43181</v>
      </c>
      <c r="C544" s="30">
        <v>125414</v>
      </c>
      <c r="D544" s="30">
        <v>151225025</v>
      </c>
      <c r="E544" s="30">
        <v>1205</v>
      </c>
      <c r="F544" s="30">
        <v>1210</v>
      </c>
      <c r="G544" s="30">
        <v>1205.81</v>
      </c>
      <c r="H544" s="30">
        <v>1205</v>
      </c>
      <c r="I544" s="30">
        <v>-0.41</v>
      </c>
      <c r="J544" s="30">
        <v>-5</v>
      </c>
      <c r="K544">
        <f t="shared" si="8"/>
        <v>-4.1322314049586639E-3</v>
      </c>
    </row>
    <row r="545" spans="1:11" x14ac:dyDescent="0.2">
      <c r="A545" s="29" t="s">
        <v>12</v>
      </c>
      <c r="B545" s="38">
        <v>43182</v>
      </c>
      <c r="C545" s="30">
        <v>96308</v>
      </c>
      <c r="D545" s="30">
        <v>116077285</v>
      </c>
      <c r="E545" s="30">
        <v>1205</v>
      </c>
      <c r="F545" s="30">
        <v>1210</v>
      </c>
      <c r="G545" s="30">
        <v>1205.27</v>
      </c>
      <c r="H545" s="30">
        <v>1200</v>
      </c>
      <c r="I545" s="30">
        <v>0</v>
      </c>
      <c r="J545" s="30">
        <v>0</v>
      </c>
      <c r="K545">
        <f t="shared" si="8"/>
        <v>0</v>
      </c>
    </row>
    <row r="546" spans="1:11" x14ac:dyDescent="0.2">
      <c r="A546" s="29" t="s">
        <v>12</v>
      </c>
      <c r="B546" s="38">
        <v>43185</v>
      </c>
      <c r="C546" s="30">
        <v>0</v>
      </c>
      <c r="D546" s="30">
        <v>0</v>
      </c>
      <c r="E546" s="30">
        <v>1205</v>
      </c>
      <c r="F546" s="30">
        <v>0</v>
      </c>
      <c r="G546" s="30">
        <v>0</v>
      </c>
      <c r="H546" s="30">
        <v>0</v>
      </c>
      <c r="I546" s="30">
        <v>0</v>
      </c>
      <c r="J546" s="30">
        <v>0</v>
      </c>
      <c r="K546">
        <f t="shared" si="8"/>
        <v>0</v>
      </c>
    </row>
    <row r="547" spans="1:11" x14ac:dyDescent="0.2">
      <c r="A547" s="29" t="s">
        <v>12</v>
      </c>
      <c r="B547" s="38">
        <v>43186</v>
      </c>
      <c r="C547" s="30">
        <v>29118</v>
      </c>
      <c r="D547" s="30">
        <v>33989380</v>
      </c>
      <c r="E547" s="30">
        <v>1160</v>
      </c>
      <c r="F547" s="30">
        <v>1170</v>
      </c>
      <c r="G547" s="30">
        <v>1167.3</v>
      </c>
      <c r="H547" s="30">
        <v>1160</v>
      </c>
      <c r="I547" s="30">
        <v>-3.73</v>
      </c>
      <c r="J547" s="30">
        <v>-45</v>
      </c>
      <c r="K547">
        <f t="shared" si="8"/>
        <v>-3.7344398340248941E-2</v>
      </c>
    </row>
    <row r="548" spans="1:11" x14ac:dyDescent="0.2">
      <c r="A548" s="29" t="s">
        <v>12</v>
      </c>
      <c r="B548" s="38">
        <v>43187</v>
      </c>
      <c r="C548" s="30">
        <v>10226</v>
      </c>
      <c r="D548" s="30">
        <v>11850315</v>
      </c>
      <c r="E548" s="30">
        <v>1160</v>
      </c>
      <c r="F548" s="30">
        <v>0</v>
      </c>
      <c r="G548" s="30">
        <v>1158.8399999999999</v>
      </c>
      <c r="H548" s="30">
        <v>0</v>
      </c>
      <c r="I548" s="30">
        <v>0</v>
      </c>
      <c r="J548" s="30">
        <v>0</v>
      </c>
      <c r="K548">
        <f t="shared" si="8"/>
        <v>0</v>
      </c>
    </row>
    <row r="549" spans="1:11" x14ac:dyDescent="0.2">
      <c r="A549" s="29" t="s">
        <v>12</v>
      </c>
      <c r="B549" s="38">
        <v>43192</v>
      </c>
      <c r="C549" s="30">
        <v>127736</v>
      </c>
      <c r="D549" s="30">
        <v>147741435</v>
      </c>
      <c r="E549" s="30">
        <v>1170</v>
      </c>
      <c r="F549" s="30">
        <v>1170</v>
      </c>
      <c r="G549" s="30">
        <v>1156.6199999999999</v>
      </c>
      <c r="H549" s="30">
        <v>1145</v>
      </c>
      <c r="I549" s="30">
        <v>0.86</v>
      </c>
      <c r="J549" s="30">
        <v>10</v>
      </c>
      <c r="K549">
        <f t="shared" si="8"/>
        <v>8.6206896551723755E-3</v>
      </c>
    </row>
    <row r="550" spans="1:11" x14ac:dyDescent="0.2">
      <c r="A550" s="29" t="s">
        <v>12</v>
      </c>
      <c r="B550" s="38">
        <v>43193</v>
      </c>
      <c r="C550" s="30">
        <v>74163</v>
      </c>
      <c r="D550" s="30">
        <v>86712385</v>
      </c>
      <c r="E550" s="30">
        <v>1170</v>
      </c>
      <c r="F550" s="30">
        <v>1170</v>
      </c>
      <c r="G550" s="30">
        <v>1169.21</v>
      </c>
      <c r="H550" s="30">
        <v>1170</v>
      </c>
      <c r="I550" s="30">
        <v>0</v>
      </c>
      <c r="J550" s="30">
        <v>0</v>
      </c>
      <c r="K550">
        <f t="shared" si="8"/>
        <v>0</v>
      </c>
    </row>
    <row r="551" spans="1:11" x14ac:dyDescent="0.2">
      <c r="A551" s="29" t="s">
        <v>12</v>
      </c>
      <c r="B551" s="38">
        <v>43194</v>
      </c>
      <c r="C551" s="30">
        <v>194720</v>
      </c>
      <c r="D551" s="30">
        <v>228350705</v>
      </c>
      <c r="E551" s="30">
        <v>1195</v>
      </c>
      <c r="F551" s="30">
        <v>1195</v>
      </c>
      <c r="G551" s="30">
        <v>1172.71</v>
      </c>
      <c r="H551" s="30">
        <v>1170</v>
      </c>
      <c r="I551" s="30">
        <v>2.14</v>
      </c>
      <c r="J551" s="30">
        <v>25</v>
      </c>
      <c r="K551">
        <f t="shared" si="8"/>
        <v>2.1367521367521292E-2</v>
      </c>
    </row>
    <row r="552" spans="1:11" x14ac:dyDescent="0.2">
      <c r="A552" s="29" t="s">
        <v>12</v>
      </c>
      <c r="B552" s="38">
        <v>43195</v>
      </c>
      <c r="C552" s="30">
        <v>96312</v>
      </c>
      <c r="D552" s="30">
        <v>116586285</v>
      </c>
      <c r="E552" s="30">
        <v>1215</v>
      </c>
      <c r="F552" s="30">
        <v>1215</v>
      </c>
      <c r="G552" s="30">
        <v>1210.51</v>
      </c>
      <c r="H552" s="30">
        <v>1205</v>
      </c>
      <c r="I552" s="30">
        <v>1.67</v>
      </c>
      <c r="J552" s="30">
        <v>20</v>
      </c>
      <c r="K552">
        <f t="shared" si="8"/>
        <v>1.6736401673640211E-2</v>
      </c>
    </row>
    <row r="553" spans="1:11" x14ac:dyDescent="0.2">
      <c r="A553" s="29" t="s">
        <v>12</v>
      </c>
      <c r="B553" s="38">
        <v>43196</v>
      </c>
      <c r="C553" s="30">
        <v>52641</v>
      </c>
      <c r="D553" s="30">
        <v>63150885</v>
      </c>
      <c r="E553" s="30">
        <v>1220</v>
      </c>
      <c r="F553" s="30">
        <v>1220</v>
      </c>
      <c r="G553" s="30">
        <v>1199.6500000000001</v>
      </c>
      <c r="H553" s="30">
        <v>1195</v>
      </c>
      <c r="I553" s="30">
        <v>0.41</v>
      </c>
      <c r="J553" s="30">
        <v>5</v>
      </c>
      <c r="K553">
        <f t="shared" si="8"/>
        <v>4.115226337448652E-3</v>
      </c>
    </row>
    <row r="554" spans="1:11" x14ac:dyDescent="0.2">
      <c r="A554" s="29" t="s">
        <v>12</v>
      </c>
      <c r="B554" s="38">
        <v>43199</v>
      </c>
      <c r="C554" s="30">
        <v>252065</v>
      </c>
      <c r="D554" s="30">
        <v>308663040</v>
      </c>
      <c r="E554" s="30">
        <v>1215</v>
      </c>
      <c r="F554" s="30">
        <v>1235</v>
      </c>
      <c r="G554" s="30">
        <v>1224.54</v>
      </c>
      <c r="H554" s="30">
        <v>1215</v>
      </c>
      <c r="I554" s="30">
        <v>-0.41</v>
      </c>
      <c r="J554" s="30">
        <v>-5</v>
      </c>
      <c r="K554">
        <f t="shared" si="8"/>
        <v>-4.098360655737654E-3</v>
      </c>
    </row>
    <row r="555" spans="1:11" x14ac:dyDescent="0.2">
      <c r="A555" s="29" t="s">
        <v>12</v>
      </c>
      <c r="B555" s="38">
        <v>43200</v>
      </c>
      <c r="C555" s="30">
        <v>59730</v>
      </c>
      <c r="D555" s="30">
        <v>73325745</v>
      </c>
      <c r="E555" s="30">
        <v>1240</v>
      </c>
      <c r="F555" s="30">
        <v>1240</v>
      </c>
      <c r="G555" s="30">
        <v>1227.6199999999999</v>
      </c>
      <c r="H555" s="30">
        <v>1210</v>
      </c>
      <c r="I555" s="30">
        <v>2.06</v>
      </c>
      <c r="J555" s="30">
        <v>25</v>
      </c>
      <c r="K555">
        <f t="shared" si="8"/>
        <v>2.0576131687242816E-2</v>
      </c>
    </row>
    <row r="556" spans="1:11" x14ac:dyDescent="0.2">
      <c r="A556" s="29" t="s">
        <v>12</v>
      </c>
      <c r="B556" s="38">
        <v>43201</v>
      </c>
      <c r="C556" s="30">
        <v>530059</v>
      </c>
      <c r="D556" s="30">
        <v>653893130</v>
      </c>
      <c r="E556" s="30">
        <v>1245</v>
      </c>
      <c r="F556" s="30">
        <v>1245</v>
      </c>
      <c r="G556" s="30">
        <v>1233.6199999999999</v>
      </c>
      <c r="H556" s="30">
        <v>1220</v>
      </c>
      <c r="I556" s="30">
        <v>0.4</v>
      </c>
      <c r="J556" s="30">
        <v>5</v>
      </c>
      <c r="K556">
        <f t="shared" si="8"/>
        <v>4.0322580645162365E-3</v>
      </c>
    </row>
    <row r="557" spans="1:11" x14ac:dyDescent="0.2">
      <c r="A557" s="29" t="s">
        <v>12</v>
      </c>
      <c r="B557" s="38">
        <v>43202</v>
      </c>
      <c r="C557" s="30">
        <v>33313</v>
      </c>
      <c r="D557" s="30">
        <v>40887180</v>
      </c>
      <c r="E557" s="30">
        <v>1230</v>
      </c>
      <c r="F557" s="30">
        <v>1230</v>
      </c>
      <c r="G557" s="30">
        <v>1227.3599999999999</v>
      </c>
      <c r="H557" s="30">
        <v>1230</v>
      </c>
      <c r="I557" s="30">
        <v>-1.2</v>
      </c>
      <c r="J557" s="30">
        <v>-15</v>
      </c>
      <c r="K557">
        <f t="shared" si="8"/>
        <v>-1.2048192771084376E-2</v>
      </c>
    </row>
    <row r="558" spans="1:11" x14ac:dyDescent="0.2">
      <c r="A558" s="29" t="s">
        <v>12</v>
      </c>
      <c r="B558" s="38">
        <v>43203</v>
      </c>
      <c r="C558" s="30">
        <v>39898</v>
      </c>
      <c r="D558" s="30">
        <v>49115340</v>
      </c>
      <c r="E558" s="30">
        <v>1250</v>
      </c>
      <c r="F558" s="30">
        <v>1250</v>
      </c>
      <c r="G558" s="30">
        <v>1231.02</v>
      </c>
      <c r="H558" s="30">
        <v>1220</v>
      </c>
      <c r="I558" s="30">
        <v>1.63</v>
      </c>
      <c r="J558" s="30">
        <v>20</v>
      </c>
      <c r="K558">
        <f t="shared" si="8"/>
        <v>1.6260162601626105E-2</v>
      </c>
    </row>
    <row r="559" spans="1:11" x14ac:dyDescent="0.2">
      <c r="A559" s="29" t="s">
        <v>12</v>
      </c>
      <c r="B559" s="38">
        <v>43206</v>
      </c>
      <c r="C559" s="30">
        <v>43421</v>
      </c>
      <c r="D559" s="30">
        <v>53460175</v>
      </c>
      <c r="E559" s="30">
        <v>1250</v>
      </c>
      <c r="F559" s="30">
        <v>1250</v>
      </c>
      <c r="G559" s="30">
        <v>1231.21</v>
      </c>
      <c r="H559" s="30">
        <v>1220</v>
      </c>
      <c r="I559" s="30">
        <v>0</v>
      </c>
      <c r="J559" s="30">
        <v>0</v>
      </c>
      <c r="K559">
        <f t="shared" si="8"/>
        <v>0</v>
      </c>
    </row>
    <row r="560" spans="1:11" x14ac:dyDescent="0.2">
      <c r="A560" s="29" t="s">
        <v>12</v>
      </c>
      <c r="B560" s="38">
        <v>43207</v>
      </c>
      <c r="C560" s="30">
        <v>55170</v>
      </c>
      <c r="D560" s="30">
        <v>68276810</v>
      </c>
      <c r="E560" s="30">
        <v>1245</v>
      </c>
      <c r="F560" s="30">
        <v>1245</v>
      </c>
      <c r="G560" s="30">
        <v>1237.57</v>
      </c>
      <c r="H560" s="30">
        <v>1245</v>
      </c>
      <c r="I560" s="30">
        <v>-0.4</v>
      </c>
      <c r="J560" s="30">
        <v>-5</v>
      </c>
      <c r="K560">
        <f t="shared" si="8"/>
        <v>-4.0000000000000036E-3</v>
      </c>
    </row>
    <row r="561" spans="1:11" x14ac:dyDescent="0.2">
      <c r="A561" s="29" t="s">
        <v>12</v>
      </c>
      <c r="B561" s="38">
        <v>43208</v>
      </c>
      <c r="C561" s="30">
        <v>170542</v>
      </c>
      <c r="D561" s="30">
        <v>211713820</v>
      </c>
      <c r="E561" s="30">
        <v>1240</v>
      </c>
      <c r="F561" s="30">
        <v>1245</v>
      </c>
      <c r="G561" s="30">
        <v>1241.42</v>
      </c>
      <c r="H561" s="30">
        <v>1220</v>
      </c>
      <c r="I561" s="30">
        <v>-0.4</v>
      </c>
      <c r="J561" s="30">
        <v>-5</v>
      </c>
      <c r="K561">
        <f t="shared" si="8"/>
        <v>-4.0160642570281624E-3</v>
      </c>
    </row>
    <row r="562" spans="1:11" x14ac:dyDescent="0.2">
      <c r="A562" s="29" t="s">
        <v>12</v>
      </c>
      <c r="B562" s="38">
        <v>43209</v>
      </c>
      <c r="C562" s="30">
        <v>85395</v>
      </c>
      <c r="D562" s="30">
        <v>106208835</v>
      </c>
      <c r="E562" s="30">
        <v>1245</v>
      </c>
      <c r="F562" s="30">
        <v>1245</v>
      </c>
      <c r="G562" s="30">
        <v>1243.74</v>
      </c>
      <c r="H562" s="30">
        <v>1245</v>
      </c>
      <c r="I562" s="30">
        <v>0.4</v>
      </c>
      <c r="J562" s="30">
        <v>5</v>
      </c>
      <c r="K562">
        <f t="shared" si="8"/>
        <v>4.0322580645162365E-3</v>
      </c>
    </row>
    <row r="563" spans="1:11" x14ac:dyDescent="0.2">
      <c r="A563" s="29" t="s">
        <v>12</v>
      </c>
      <c r="B563" s="38">
        <v>43210</v>
      </c>
      <c r="C563" s="30">
        <v>174354</v>
      </c>
      <c r="D563" s="30">
        <v>215597690</v>
      </c>
      <c r="E563" s="30">
        <v>1245</v>
      </c>
      <c r="F563" s="30">
        <v>1245</v>
      </c>
      <c r="G563" s="30">
        <v>1236.55</v>
      </c>
      <c r="H563" s="30">
        <v>1220</v>
      </c>
      <c r="I563" s="30">
        <v>0</v>
      </c>
      <c r="J563" s="30">
        <v>0</v>
      </c>
      <c r="K563">
        <f t="shared" si="8"/>
        <v>0</v>
      </c>
    </row>
    <row r="564" spans="1:11" x14ac:dyDescent="0.2">
      <c r="A564" s="29" t="s">
        <v>12</v>
      </c>
      <c r="B564" s="38">
        <v>43213</v>
      </c>
      <c r="C564" s="30">
        <v>73703</v>
      </c>
      <c r="D564" s="30">
        <v>91245385</v>
      </c>
      <c r="E564" s="30">
        <v>1245</v>
      </c>
      <c r="F564" s="30">
        <v>1245</v>
      </c>
      <c r="G564" s="30">
        <v>1238.01</v>
      </c>
      <c r="H564" s="30">
        <v>1230</v>
      </c>
      <c r="I564" s="30">
        <v>0</v>
      </c>
      <c r="J564" s="30">
        <v>0</v>
      </c>
      <c r="K564">
        <f t="shared" si="8"/>
        <v>0</v>
      </c>
    </row>
    <row r="565" spans="1:11" x14ac:dyDescent="0.2">
      <c r="A565" s="29" t="s">
        <v>12</v>
      </c>
      <c r="B565" s="38">
        <v>43214</v>
      </c>
      <c r="C565" s="30">
        <v>68534</v>
      </c>
      <c r="D565" s="30">
        <v>84590220</v>
      </c>
      <c r="E565" s="30">
        <v>1240</v>
      </c>
      <c r="F565" s="30">
        <v>1240</v>
      </c>
      <c r="G565" s="30">
        <v>1234.28</v>
      </c>
      <c r="H565" s="30">
        <v>1225</v>
      </c>
      <c r="I565" s="30">
        <v>-0.4</v>
      </c>
      <c r="J565" s="30">
        <v>-5</v>
      </c>
      <c r="K565">
        <f t="shared" si="8"/>
        <v>-4.0160642570281624E-3</v>
      </c>
    </row>
    <row r="566" spans="1:11" x14ac:dyDescent="0.2">
      <c r="A566" s="29" t="s">
        <v>12</v>
      </c>
      <c r="B566" s="38">
        <v>43215</v>
      </c>
      <c r="C566" s="30">
        <v>46701</v>
      </c>
      <c r="D566" s="30">
        <v>57467025</v>
      </c>
      <c r="E566" s="30">
        <v>1240</v>
      </c>
      <c r="F566" s="30">
        <v>1240</v>
      </c>
      <c r="G566" s="30">
        <v>1230.53</v>
      </c>
      <c r="H566" s="30">
        <v>1215</v>
      </c>
      <c r="I566" s="30">
        <v>0</v>
      </c>
      <c r="J566" s="30">
        <v>0</v>
      </c>
      <c r="K566">
        <f t="shared" si="8"/>
        <v>0</v>
      </c>
    </row>
    <row r="567" spans="1:11" x14ac:dyDescent="0.2">
      <c r="A567" s="29" t="s">
        <v>12</v>
      </c>
      <c r="B567" s="38">
        <v>43216</v>
      </c>
      <c r="C567" s="30">
        <v>241380</v>
      </c>
      <c r="D567" s="30">
        <v>295305510</v>
      </c>
      <c r="E567" s="30">
        <v>1225</v>
      </c>
      <c r="F567" s="30">
        <v>1230</v>
      </c>
      <c r="G567" s="30">
        <v>1223.4100000000001</v>
      </c>
      <c r="H567" s="30">
        <v>1190</v>
      </c>
      <c r="I567" s="30">
        <v>-1.21</v>
      </c>
      <c r="J567" s="30">
        <v>-15</v>
      </c>
      <c r="K567">
        <f t="shared" si="8"/>
        <v>-1.2096774193548376E-2</v>
      </c>
    </row>
    <row r="568" spans="1:11" x14ac:dyDescent="0.2">
      <c r="A568" s="29" t="s">
        <v>12</v>
      </c>
      <c r="B568" s="38">
        <v>43217</v>
      </c>
      <c r="C568" s="30">
        <v>198094</v>
      </c>
      <c r="D568" s="30">
        <v>244417655</v>
      </c>
      <c r="E568" s="30">
        <v>1245</v>
      </c>
      <c r="F568" s="30">
        <v>1245</v>
      </c>
      <c r="G568" s="30">
        <v>1233.8499999999999</v>
      </c>
      <c r="H568" s="30">
        <v>1225</v>
      </c>
      <c r="I568" s="30">
        <v>1.63</v>
      </c>
      <c r="J568" s="30">
        <v>20</v>
      </c>
      <c r="K568">
        <f t="shared" si="8"/>
        <v>1.6326530612244872E-2</v>
      </c>
    </row>
    <row r="569" spans="1:11" x14ac:dyDescent="0.2">
      <c r="A569" s="29" t="s">
        <v>12</v>
      </c>
      <c r="B569" s="38">
        <v>43220</v>
      </c>
      <c r="C569" s="30">
        <v>337218</v>
      </c>
      <c r="D569" s="30">
        <v>418704680</v>
      </c>
      <c r="E569" s="30">
        <v>1245</v>
      </c>
      <c r="F569" s="30">
        <v>1245</v>
      </c>
      <c r="G569" s="30">
        <v>1241.6400000000001</v>
      </c>
      <c r="H569" s="30">
        <v>1225</v>
      </c>
      <c r="I569" s="30">
        <v>0</v>
      </c>
      <c r="J569" s="30">
        <v>0</v>
      </c>
      <c r="K569">
        <f t="shared" si="8"/>
        <v>0</v>
      </c>
    </row>
    <row r="570" spans="1:11" x14ac:dyDescent="0.2">
      <c r="A570" s="29" t="s">
        <v>12</v>
      </c>
      <c r="B570" s="38">
        <v>43222</v>
      </c>
      <c r="C570" s="30">
        <v>314649</v>
      </c>
      <c r="D570" s="30">
        <v>388021880</v>
      </c>
      <c r="E570" s="30">
        <v>1240</v>
      </c>
      <c r="F570" s="30">
        <v>1240</v>
      </c>
      <c r="G570" s="30">
        <v>1233.19</v>
      </c>
      <c r="H570" s="30">
        <v>1220</v>
      </c>
      <c r="I570" s="30">
        <v>-0.4</v>
      </c>
      <c r="J570" s="30">
        <v>-5</v>
      </c>
      <c r="K570">
        <f t="shared" si="8"/>
        <v>-4.0160642570281624E-3</v>
      </c>
    </row>
    <row r="571" spans="1:11" x14ac:dyDescent="0.2">
      <c r="A571" s="29" t="s">
        <v>12</v>
      </c>
      <c r="B571" s="38">
        <v>43223</v>
      </c>
      <c r="C571" s="30">
        <v>36133</v>
      </c>
      <c r="D571" s="30">
        <v>44262925</v>
      </c>
      <c r="E571" s="30">
        <v>1225</v>
      </c>
      <c r="F571" s="30">
        <v>1225</v>
      </c>
      <c r="G571" s="30">
        <v>1225</v>
      </c>
      <c r="H571" s="30">
        <v>1225</v>
      </c>
      <c r="I571" s="30">
        <v>-1.21</v>
      </c>
      <c r="J571" s="30">
        <v>-15</v>
      </c>
      <c r="K571">
        <f t="shared" si="8"/>
        <v>-1.2096774193548376E-2</v>
      </c>
    </row>
    <row r="572" spans="1:11" x14ac:dyDescent="0.2">
      <c r="A572" s="29" t="s">
        <v>12</v>
      </c>
      <c r="B572" s="38">
        <v>43224</v>
      </c>
      <c r="C572" s="30">
        <v>160594</v>
      </c>
      <c r="D572" s="30">
        <v>197712905</v>
      </c>
      <c r="E572" s="30">
        <v>1235</v>
      </c>
      <c r="F572" s="30">
        <v>1235</v>
      </c>
      <c r="G572" s="30">
        <v>1231.1400000000001</v>
      </c>
      <c r="H572" s="30">
        <v>1225</v>
      </c>
      <c r="I572" s="30">
        <v>0.82</v>
      </c>
      <c r="J572" s="30">
        <v>10</v>
      </c>
      <c r="K572">
        <f t="shared" si="8"/>
        <v>8.1632653061225469E-3</v>
      </c>
    </row>
    <row r="573" spans="1:11" x14ac:dyDescent="0.2">
      <c r="A573" s="29" t="s">
        <v>12</v>
      </c>
      <c r="B573" s="38">
        <v>43227</v>
      </c>
      <c r="C573" s="30">
        <v>79341</v>
      </c>
      <c r="D573" s="30">
        <v>96560465</v>
      </c>
      <c r="E573" s="30">
        <v>1215</v>
      </c>
      <c r="F573" s="30">
        <v>1225</v>
      </c>
      <c r="G573" s="30">
        <v>1217.03</v>
      </c>
      <c r="H573" s="30">
        <v>1215</v>
      </c>
      <c r="I573" s="30">
        <v>-1.62</v>
      </c>
      <c r="J573" s="30">
        <v>-20</v>
      </c>
      <c r="K573">
        <f t="shared" si="8"/>
        <v>-1.619433198380571E-2</v>
      </c>
    </row>
    <row r="574" spans="1:11" x14ac:dyDescent="0.2">
      <c r="A574" s="29" t="s">
        <v>12</v>
      </c>
      <c r="B574" s="38">
        <v>43228</v>
      </c>
      <c r="C574" s="30">
        <v>150371</v>
      </c>
      <c r="D574" s="30">
        <v>182448910</v>
      </c>
      <c r="E574" s="30">
        <v>1210</v>
      </c>
      <c r="F574" s="30">
        <v>1215</v>
      </c>
      <c r="G574" s="30">
        <v>1213.33</v>
      </c>
      <c r="H574" s="30">
        <v>1210</v>
      </c>
      <c r="I574" s="30">
        <v>-0.41</v>
      </c>
      <c r="J574" s="30">
        <v>-5</v>
      </c>
      <c r="K574">
        <f t="shared" si="8"/>
        <v>-4.1152263374485409E-3</v>
      </c>
    </row>
    <row r="575" spans="1:11" x14ac:dyDescent="0.2">
      <c r="A575" s="29" t="s">
        <v>12</v>
      </c>
      <c r="B575" s="38">
        <v>43229</v>
      </c>
      <c r="C575" s="30">
        <v>100445</v>
      </c>
      <c r="D575" s="30">
        <v>123045725</v>
      </c>
      <c r="E575" s="30">
        <v>1230</v>
      </c>
      <c r="F575" s="30">
        <v>1230</v>
      </c>
      <c r="G575" s="30">
        <v>1225.01</v>
      </c>
      <c r="H575" s="30">
        <v>1220</v>
      </c>
      <c r="I575" s="30">
        <v>1.65</v>
      </c>
      <c r="J575" s="30">
        <v>20</v>
      </c>
      <c r="K575">
        <f t="shared" si="8"/>
        <v>1.6528925619834656E-2</v>
      </c>
    </row>
    <row r="576" spans="1:11" x14ac:dyDescent="0.2">
      <c r="A576" s="29" t="s">
        <v>12</v>
      </c>
      <c r="B576" s="38">
        <v>43230</v>
      </c>
      <c r="C576" s="30">
        <v>214403</v>
      </c>
      <c r="D576" s="30">
        <v>259615870</v>
      </c>
      <c r="E576" s="30">
        <v>1220</v>
      </c>
      <c r="F576" s="30">
        <v>1220</v>
      </c>
      <c r="G576" s="30">
        <v>1210.8800000000001</v>
      </c>
      <c r="H576" s="30">
        <v>1205</v>
      </c>
      <c r="I576" s="30">
        <v>-0.81</v>
      </c>
      <c r="J576" s="30">
        <v>-10</v>
      </c>
      <c r="K576">
        <f t="shared" si="8"/>
        <v>-8.1300813008130524E-3</v>
      </c>
    </row>
    <row r="577" spans="1:11" x14ac:dyDescent="0.2">
      <c r="A577" s="29" t="s">
        <v>12</v>
      </c>
      <c r="B577" s="38">
        <v>43231</v>
      </c>
      <c r="C577" s="30">
        <v>164330</v>
      </c>
      <c r="D577" s="30">
        <v>196802705</v>
      </c>
      <c r="E577" s="30">
        <v>1205</v>
      </c>
      <c r="F577" s="30">
        <v>1215</v>
      </c>
      <c r="G577" s="30">
        <v>1197.6099999999999</v>
      </c>
      <c r="H577" s="30">
        <v>1190</v>
      </c>
      <c r="I577" s="30">
        <v>-1.23</v>
      </c>
      <c r="J577" s="30">
        <v>-15</v>
      </c>
      <c r="K577">
        <f t="shared" si="8"/>
        <v>-1.2295081967213073E-2</v>
      </c>
    </row>
    <row r="578" spans="1:11" x14ac:dyDescent="0.2">
      <c r="A578" s="29" t="s">
        <v>12</v>
      </c>
      <c r="B578" s="38">
        <v>43235</v>
      </c>
      <c r="C578" s="30">
        <v>162263</v>
      </c>
      <c r="D578" s="30">
        <v>194421530</v>
      </c>
      <c r="E578" s="30">
        <v>1190</v>
      </c>
      <c r="F578" s="30">
        <v>1200</v>
      </c>
      <c r="G578" s="30">
        <v>1198.19</v>
      </c>
      <c r="H578" s="30">
        <v>1190</v>
      </c>
      <c r="I578" s="30">
        <v>-1.24</v>
      </c>
      <c r="J578" s="30">
        <v>-15</v>
      </c>
      <c r="K578">
        <f t="shared" si="8"/>
        <v>-1.2448132780082943E-2</v>
      </c>
    </row>
    <row r="579" spans="1:11" x14ac:dyDescent="0.2">
      <c r="A579" s="29" t="s">
        <v>12</v>
      </c>
      <c r="B579" s="38">
        <v>43236</v>
      </c>
      <c r="C579" s="30">
        <v>182964</v>
      </c>
      <c r="D579" s="30">
        <v>219024330</v>
      </c>
      <c r="E579" s="30">
        <v>1190</v>
      </c>
      <c r="F579" s="30">
        <v>1200</v>
      </c>
      <c r="G579" s="30">
        <v>1197.0899999999999</v>
      </c>
      <c r="H579" s="30">
        <v>1190</v>
      </c>
      <c r="I579" s="30">
        <v>0</v>
      </c>
      <c r="J579" s="30">
        <v>0</v>
      </c>
      <c r="K579">
        <f t="shared" si="8"/>
        <v>0</v>
      </c>
    </row>
    <row r="580" spans="1:11" x14ac:dyDescent="0.2">
      <c r="A580" s="29" t="s">
        <v>12</v>
      </c>
      <c r="B580" s="38">
        <v>43237</v>
      </c>
      <c r="C580" s="30">
        <v>84971</v>
      </c>
      <c r="D580" s="30">
        <v>101846330</v>
      </c>
      <c r="E580" s="30">
        <v>1200</v>
      </c>
      <c r="F580" s="30">
        <v>1200</v>
      </c>
      <c r="G580" s="30">
        <v>1198.5999999999999</v>
      </c>
      <c r="H580" s="30">
        <v>1195</v>
      </c>
      <c r="I580" s="30">
        <v>0.84</v>
      </c>
      <c r="J580" s="30">
        <v>10</v>
      </c>
      <c r="K580">
        <f t="shared" ref="K580:K643" si="9">+E580/E579-1</f>
        <v>8.4033613445377853E-3</v>
      </c>
    </row>
    <row r="581" spans="1:11" x14ac:dyDescent="0.2">
      <c r="A581" s="29" t="s">
        <v>12</v>
      </c>
      <c r="B581" s="38">
        <v>43238</v>
      </c>
      <c r="C581" s="30">
        <v>142171</v>
      </c>
      <c r="D581" s="30">
        <v>171256890</v>
      </c>
      <c r="E581" s="30">
        <v>1195</v>
      </c>
      <c r="F581" s="30">
        <v>1215</v>
      </c>
      <c r="G581" s="30">
        <v>1204.58</v>
      </c>
      <c r="H581" s="30">
        <v>1195</v>
      </c>
      <c r="I581" s="30">
        <v>-0.42</v>
      </c>
      <c r="J581" s="30">
        <v>-5</v>
      </c>
      <c r="K581">
        <f t="shared" si="9"/>
        <v>-4.1666666666666519E-3</v>
      </c>
    </row>
    <row r="582" spans="1:11" x14ac:dyDescent="0.2">
      <c r="A582" s="29" t="s">
        <v>12</v>
      </c>
      <c r="B582" s="38">
        <v>43241</v>
      </c>
      <c r="C582" s="30">
        <v>44102</v>
      </c>
      <c r="D582" s="30">
        <v>52729940</v>
      </c>
      <c r="E582" s="30">
        <v>1190</v>
      </c>
      <c r="F582" s="30">
        <v>1200</v>
      </c>
      <c r="G582" s="30">
        <v>1195.6400000000001</v>
      </c>
      <c r="H582" s="30">
        <v>1190</v>
      </c>
      <c r="I582" s="30">
        <v>-0.42</v>
      </c>
      <c r="J582" s="30">
        <v>-5</v>
      </c>
      <c r="K582">
        <f t="shared" si="9"/>
        <v>-4.1841004184099972E-3</v>
      </c>
    </row>
    <row r="583" spans="1:11" x14ac:dyDescent="0.2">
      <c r="A583" s="29" t="s">
        <v>12</v>
      </c>
      <c r="B583" s="38">
        <v>43242</v>
      </c>
      <c r="C583" s="30">
        <v>225037</v>
      </c>
      <c r="D583" s="30">
        <v>273652840</v>
      </c>
      <c r="E583" s="30">
        <v>1235</v>
      </c>
      <c r="F583" s="30">
        <v>1235</v>
      </c>
      <c r="G583" s="30">
        <v>1216.03</v>
      </c>
      <c r="H583" s="30">
        <v>1210</v>
      </c>
      <c r="I583" s="30">
        <v>3.78</v>
      </c>
      <c r="J583" s="30">
        <v>45</v>
      </c>
      <c r="K583">
        <f t="shared" si="9"/>
        <v>3.7815126050420256E-2</v>
      </c>
    </row>
    <row r="584" spans="1:11" x14ac:dyDescent="0.2">
      <c r="A584" s="29" t="s">
        <v>12</v>
      </c>
      <c r="B584" s="38">
        <v>43243</v>
      </c>
      <c r="C584" s="30">
        <v>160166</v>
      </c>
      <c r="D584" s="30">
        <v>195437180</v>
      </c>
      <c r="E584" s="30">
        <v>1205</v>
      </c>
      <c r="F584" s="30">
        <v>1230</v>
      </c>
      <c r="G584" s="30">
        <v>1220.22</v>
      </c>
      <c r="H584" s="30">
        <v>1205</v>
      </c>
      <c r="I584" s="30">
        <v>-2.4300000000000002</v>
      </c>
      <c r="J584" s="30">
        <v>-30</v>
      </c>
      <c r="K584">
        <f t="shared" si="9"/>
        <v>-2.4291497975708509E-2</v>
      </c>
    </row>
    <row r="585" spans="1:11" x14ac:dyDescent="0.2">
      <c r="A585" s="29" t="s">
        <v>12</v>
      </c>
      <c r="B585" s="38">
        <v>43244</v>
      </c>
      <c r="C585" s="30">
        <v>259196</v>
      </c>
      <c r="D585" s="30">
        <v>312761910</v>
      </c>
      <c r="E585" s="30">
        <v>1220</v>
      </c>
      <c r="F585" s="30">
        <v>1220</v>
      </c>
      <c r="G585" s="30">
        <v>1206.6600000000001</v>
      </c>
      <c r="H585" s="30">
        <v>1205</v>
      </c>
      <c r="I585" s="30">
        <v>1.24</v>
      </c>
      <c r="J585" s="30">
        <v>15</v>
      </c>
      <c r="K585">
        <f t="shared" si="9"/>
        <v>1.2448132780082943E-2</v>
      </c>
    </row>
    <row r="586" spans="1:11" x14ac:dyDescent="0.2">
      <c r="A586" s="29" t="s">
        <v>12</v>
      </c>
      <c r="B586" s="38">
        <v>43245</v>
      </c>
      <c r="C586" s="30">
        <v>101696</v>
      </c>
      <c r="D586" s="30">
        <v>125226375</v>
      </c>
      <c r="E586" s="30">
        <v>1235</v>
      </c>
      <c r="F586" s="30">
        <v>1235</v>
      </c>
      <c r="G586" s="30">
        <v>1231.3800000000001</v>
      </c>
      <c r="H586" s="30">
        <v>1220</v>
      </c>
      <c r="I586" s="30">
        <v>1.23</v>
      </c>
      <c r="J586" s="30">
        <v>15</v>
      </c>
      <c r="K586">
        <f t="shared" si="9"/>
        <v>1.2295081967213184E-2</v>
      </c>
    </row>
    <row r="587" spans="1:11" x14ac:dyDescent="0.2">
      <c r="A587" s="29" t="s">
        <v>12</v>
      </c>
      <c r="B587" s="38">
        <v>43248</v>
      </c>
      <c r="C587" s="30">
        <v>11569</v>
      </c>
      <c r="D587" s="30">
        <v>13882800</v>
      </c>
      <c r="E587" s="30">
        <v>1200</v>
      </c>
      <c r="F587" s="30">
        <v>1200</v>
      </c>
      <c r="G587" s="30">
        <v>1200</v>
      </c>
      <c r="H587" s="30">
        <v>1200</v>
      </c>
      <c r="I587" s="30">
        <v>-2.83</v>
      </c>
      <c r="J587" s="30">
        <v>-35</v>
      </c>
      <c r="K587">
        <f t="shared" si="9"/>
        <v>-2.8340080971659964E-2</v>
      </c>
    </row>
    <row r="588" spans="1:11" x14ac:dyDescent="0.2">
      <c r="A588" s="29" t="s">
        <v>12</v>
      </c>
      <c r="B588" s="38">
        <v>43249</v>
      </c>
      <c r="C588" s="30">
        <v>181068</v>
      </c>
      <c r="D588" s="30">
        <v>220132315</v>
      </c>
      <c r="E588" s="30">
        <v>1220</v>
      </c>
      <c r="F588" s="30">
        <v>1220</v>
      </c>
      <c r="G588" s="30">
        <v>1215.74</v>
      </c>
      <c r="H588" s="30">
        <v>1215</v>
      </c>
      <c r="I588" s="30">
        <v>1.67</v>
      </c>
      <c r="J588" s="30">
        <v>20</v>
      </c>
      <c r="K588">
        <f t="shared" si="9"/>
        <v>1.6666666666666607E-2</v>
      </c>
    </row>
    <row r="589" spans="1:11" x14ac:dyDescent="0.2">
      <c r="A589" s="29" t="s">
        <v>12</v>
      </c>
      <c r="B589" s="38">
        <v>43250</v>
      </c>
      <c r="C589" s="30">
        <v>290322</v>
      </c>
      <c r="D589" s="30">
        <v>354216890</v>
      </c>
      <c r="E589" s="30">
        <v>1225</v>
      </c>
      <c r="F589" s="30">
        <v>1225</v>
      </c>
      <c r="G589" s="30">
        <v>1220.08</v>
      </c>
      <c r="H589" s="30">
        <v>1215</v>
      </c>
      <c r="I589" s="30">
        <v>0.41</v>
      </c>
      <c r="J589" s="30">
        <v>5</v>
      </c>
      <c r="K589">
        <f t="shared" si="9"/>
        <v>4.098360655737654E-3</v>
      </c>
    </row>
    <row r="590" spans="1:11" x14ac:dyDescent="0.2">
      <c r="A590" s="29" t="s">
        <v>12</v>
      </c>
      <c r="B590" s="38">
        <v>43251</v>
      </c>
      <c r="C590" s="30">
        <v>546679</v>
      </c>
      <c r="D590" s="30">
        <v>672611110</v>
      </c>
      <c r="E590" s="30">
        <v>1240</v>
      </c>
      <c r="F590" s="30">
        <v>1240</v>
      </c>
      <c r="G590" s="30">
        <v>1230.3599999999999</v>
      </c>
      <c r="H590" s="30">
        <v>1225</v>
      </c>
      <c r="I590" s="30">
        <v>1.22</v>
      </c>
      <c r="J590" s="30">
        <v>15</v>
      </c>
      <c r="K590">
        <f t="shared" si="9"/>
        <v>1.2244897959183598E-2</v>
      </c>
    </row>
    <row r="591" spans="1:11" x14ac:dyDescent="0.2">
      <c r="A591" s="29" t="s">
        <v>12</v>
      </c>
      <c r="B591" s="38">
        <v>43252</v>
      </c>
      <c r="C591" s="30">
        <v>191914</v>
      </c>
      <c r="D591" s="30">
        <v>236303360</v>
      </c>
      <c r="E591" s="30">
        <v>1240</v>
      </c>
      <c r="F591" s="30">
        <v>1240</v>
      </c>
      <c r="G591" s="30">
        <v>1231.3</v>
      </c>
      <c r="H591" s="30">
        <v>1225</v>
      </c>
      <c r="I591" s="30">
        <v>0</v>
      </c>
      <c r="J591" s="30">
        <v>0</v>
      </c>
      <c r="K591">
        <f t="shared" si="9"/>
        <v>0</v>
      </c>
    </row>
    <row r="592" spans="1:11" x14ac:dyDescent="0.2">
      <c r="A592" s="29" t="s">
        <v>12</v>
      </c>
      <c r="B592" s="38">
        <v>43256</v>
      </c>
      <c r="C592" s="30">
        <v>479616</v>
      </c>
      <c r="D592" s="30">
        <v>587764770</v>
      </c>
      <c r="E592" s="30">
        <v>1240</v>
      </c>
      <c r="F592" s="30">
        <v>1245</v>
      </c>
      <c r="G592" s="30">
        <v>1225.49</v>
      </c>
      <c r="H592" s="30">
        <v>1220</v>
      </c>
      <c r="I592" s="30">
        <v>0</v>
      </c>
      <c r="J592" s="30">
        <v>0</v>
      </c>
      <c r="K592">
        <f t="shared" si="9"/>
        <v>0</v>
      </c>
    </row>
    <row r="593" spans="1:11" x14ac:dyDescent="0.2">
      <c r="A593" s="29" t="s">
        <v>12</v>
      </c>
      <c r="B593" s="38">
        <v>43257</v>
      </c>
      <c r="C593" s="30">
        <v>165640</v>
      </c>
      <c r="D593" s="30">
        <v>203766810</v>
      </c>
      <c r="E593" s="30">
        <v>1225</v>
      </c>
      <c r="F593" s="30">
        <v>1240</v>
      </c>
      <c r="G593" s="30">
        <v>1230.18</v>
      </c>
      <c r="H593" s="30">
        <v>1225</v>
      </c>
      <c r="I593" s="30">
        <v>-1.21</v>
      </c>
      <c r="J593" s="30">
        <v>-15</v>
      </c>
      <c r="K593">
        <f t="shared" si="9"/>
        <v>-1.2096774193548376E-2</v>
      </c>
    </row>
    <row r="594" spans="1:11" x14ac:dyDescent="0.2">
      <c r="A594" s="29" t="s">
        <v>12</v>
      </c>
      <c r="B594" s="38">
        <v>43258</v>
      </c>
      <c r="C594" s="30">
        <v>725980</v>
      </c>
      <c r="D594" s="30">
        <v>896260300</v>
      </c>
      <c r="E594" s="30">
        <v>1235</v>
      </c>
      <c r="F594" s="30">
        <v>1240</v>
      </c>
      <c r="G594" s="30">
        <v>1234.55</v>
      </c>
      <c r="H594" s="30">
        <v>1230</v>
      </c>
      <c r="I594" s="30">
        <v>0.82</v>
      </c>
      <c r="J594" s="30">
        <v>10</v>
      </c>
      <c r="K594">
        <f t="shared" si="9"/>
        <v>8.1632653061225469E-3</v>
      </c>
    </row>
    <row r="595" spans="1:11" x14ac:dyDescent="0.2">
      <c r="A595" s="29" t="s">
        <v>12</v>
      </c>
      <c r="B595" s="38">
        <v>43259</v>
      </c>
      <c r="C595" s="30">
        <v>5501</v>
      </c>
      <c r="D595" s="30">
        <v>6809030</v>
      </c>
      <c r="E595" s="30">
        <v>1235</v>
      </c>
      <c r="F595" s="30">
        <v>0</v>
      </c>
      <c r="G595" s="30">
        <v>1237.78</v>
      </c>
      <c r="H595" s="30">
        <v>0</v>
      </c>
      <c r="I595" s="30">
        <v>0</v>
      </c>
      <c r="J595" s="30">
        <v>0</v>
      </c>
      <c r="K595">
        <f t="shared" si="9"/>
        <v>0</v>
      </c>
    </row>
    <row r="596" spans="1:11" x14ac:dyDescent="0.2">
      <c r="A596" s="29" t="s">
        <v>12</v>
      </c>
      <c r="B596" s="38">
        <v>43263</v>
      </c>
      <c r="C596" s="30">
        <v>9055</v>
      </c>
      <c r="D596" s="30">
        <v>11117375</v>
      </c>
      <c r="E596" s="30">
        <v>1230</v>
      </c>
      <c r="F596" s="30">
        <v>1230</v>
      </c>
      <c r="G596" s="30">
        <v>1227.76</v>
      </c>
      <c r="H596" s="30">
        <v>1230</v>
      </c>
      <c r="I596" s="30">
        <v>-0.4</v>
      </c>
      <c r="J596" s="30">
        <v>-5</v>
      </c>
      <c r="K596">
        <f t="shared" si="9"/>
        <v>-4.0485829959514552E-3</v>
      </c>
    </row>
    <row r="597" spans="1:11" x14ac:dyDescent="0.2">
      <c r="A597" s="29" t="s">
        <v>12</v>
      </c>
      <c r="B597" s="38">
        <v>43264</v>
      </c>
      <c r="C597" s="30">
        <v>67411</v>
      </c>
      <c r="D597" s="30">
        <v>82718535</v>
      </c>
      <c r="E597" s="30">
        <v>1230</v>
      </c>
      <c r="F597" s="30">
        <v>1230</v>
      </c>
      <c r="G597" s="30">
        <v>1227.08</v>
      </c>
      <c r="H597" s="30">
        <v>1225</v>
      </c>
      <c r="I597" s="30">
        <v>0</v>
      </c>
      <c r="J597" s="30">
        <v>0</v>
      </c>
      <c r="K597">
        <f t="shared" si="9"/>
        <v>0</v>
      </c>
    </row>
    <row r="598" spans="1:11" x14ac:dyDescent="0.2">
      <c r="A598" s="29" t="s">
        <v>12</v>
      </c>
      <c r="B598" s="38">
        <v>43265</v>
      </c>
      <c r="C598" s="30">
        <v>110148</v>
      </c>
      <c r="D598" s="30">
        <v>135426040</v>
      </c>
      <c r="E598" s="30">
        <v>1225</v>
      </c>
      <c r="F598" s="30">
        <v>1235</v>
      </c>
      <c r="G598" s="30">
        <v>1229.49</v>
      </c>
      <c r="H598" s="30">
        <v>1225</v>
      </c>
      <c r="I598" s="30">
        <v>-0.41</v>
      </c>
      <c r="J598" s="30">
        <v>-5</v>
      </c>
      <c r="K598">
        <f t="shared" si="9"/>
        <v>-4.0650406504064707E-3</v>
      </c>
    </row>
    <row r="599" spans="1:11" x14ac:dyDescent="0.2">
      <c r="A599" s="29" t="s">
        <v>12</v>
      </c>
      <c r="B599" s="38">
        <v>43266</v>
      </c>
      <c r="C599" s="30">
        <v>513035</v>
      </c>
      <c r="D599" s="30">
        <v>625902700</v>
      </c>
      <c r="E599" s="30">
        <v>1220</v>
      </c>
      <c r="F599" s="30">
        <v>1220</v>
      </c>
      <c r="G599" s="30">
        <v>1220</v>
      </c>
      <c r="H599" s="30">
        <v>1220</v>
      </c>
      <c r="I599" s="30">
        <v>-0.41</v>
      </c>
      <c r="J599" s="30">
        <v>-5</v>
      </c>
      <c r="K599">
        <f t="shared" si="9"/>
        <v>-4.0816326530612734E-3</v>
      </c>
    </row>
    <row r="600" spans="1:11" x14ac:dyDescent="0.2">
      <c r="A600" s="29" t="s">
        <v>12</v>
      </c>
      <c r="B600" s="38">
        <v>43269</v>
      </c>
      <c r="C600" s="30">
        <v>91274</v>
      </c>
      <c r="D600" s="30">
        <v>111703860</v>
      </c>
      <c r="E600" s="30">
        <v>1220</v>
      </c>
      <c r="F600" s="30">
        <v>1240</v>
      </c>
      <c r="G600" s="30">
        <v>1223.83</v>
      </c>
      <c r="H600" s="30">
        <v>1220</v>
      </c>
      <c r="I600" s="30">
        <v>0</v>
      </c>
      <c r="J600" s="30">
        <v>0</v>
      </c>
      <c r="K600">
        <f t="shared" si="9"/>
        <v>0</v>
      </c>
    </row>
    <row r="601" spans="1:11" x14ac:dyDescent="0.2">
      <c r="A601" s="29" t="s">
        <v>12</v>
      </c>
      <c r="B601" s="38">
        <v>43270</v>
      </c>
      <c r="C601" s="30">
        <v>154127</v>
      </c>
      <c r="D601" s="30">
        <v>187738355</v>
      </c>
      <c r="E601" s="30">
        <v>1220</v>
      </c>
      <c r="F601" s="30">
        <v>1225</v>
      </c>
      <c r="G601" s="30">
        <v>1218.08</v>
      </c>
      <c r="H601" s="30">
        <v>1215</v>
      </c>
      <c r="I601" s="30">
        <v>0</v>
      </c>
      <c r="J601" s="30">
        <v>0</v>
      </c>
      <c r="K601">
        <f t="shared" si="9"/>
        <v>0</v>
      </c>
    </row>
    <row r="602" spans="1:11" x14ac:dyDescent="0.2">
      <c r="A602" s="29" t="s">
        <v>12</v>
      </c>
      <c r="B602" s="38">
        <v>43271</v>
      </c>
      <c r="C602" s="30">
        <v>284099</v>
      </c>
      <c r="D602" s="30">
        <v>343259855</v>
      </c>
      <c r="E602" s="30">
        <v>1200</v>
      </c>
      <c r="F602" s="30">
        <v>1215</v>
      </c>
      <c r="G602" s="30">
        <v>1208.24</v>
      </c>
      <c r="H602" s="30">
        <v>1200</v>
      </c>
      <c r="I602" s="30">
        <v>-1.64</v>
      </c>
      <c r="J602" s="30">
        <v>-20</v>
      </c>
      <c r="K602">
        <f t="shared" si="9"/>
        <v>-1.6393442622950838E-2</v>
      </c>
    </row>
    <row r="603" spans="1:11" x14ac:dyDescent="0.2">
      <c r="A603" s="29" t="s">
        <v>12</v>
      </c>
      <c r="B603" s="38">
        <v>43272</v>
      </c>
      <c r="C603" s="30">
        <v>151075</v>
      </c>
      <c r="D603" s="30">
        <v>182006565</v>
      </c>
      <c r="E603" s="30">
        <v>1205</v>
      </c>
      <c r="F603" s="30">
        <v>1220</v>
      </c>
      <c r="G603" s="30">
        <v>1204.74</v>
      </c>
      <c r="H603" s="30">
        <v>1200</v>
      </c>
      <c r="I603" s="30">
        <v>0.42</v>
      </c>
      <c r="J603" s="30">
        <v>5</v>
      </c>
      <c r="K603">
        <f t="shared" si="9"/>
        <v>4.1666666666666519E-3</v>
      </c>
    </row>
    <row r="604" spans="1:11" x14ac:dyDescent="0.2">
      <c r="A604" s="29" t="s">
        <v>12</v>
      </c>
      <c r="B604" s="38">
        <v>43273</v>
      </c>
      <c r="C604" s="30">
        <v>34223</v>
      </c>
      <c r="D604" s="30">
        <v>40843005</v>
      </c>
      <c r="E604" s="30">
        <v>1190</v>
      </c>
      <c r="F604" s="30">
        <v>1205</v>
      </c>
      <c r="G604" s="30">
        <v>1193.44</v>
      </c>
      <c r="H604" s="30">
        <v>1190</v>
      </c>
      <c r="I604" s="30">
        <v>-1.24</v>
      </c>
      <c r="J604" s="30">
        <v>-15</v>
      </c>
      <c r="K604">
        <f t="shared" si="9"/>
        <v>-1.2448132780082943E-2</v>
      </c>
    </row>
    <row r="605" spans="1:11" x14ac:dyDescent="0.2">
      <c r="A605" s="29" t="s">
        <v>12</v>
      </c>
      <c r="B605" s="38">
        <v>43276</v>
      </c>
      <c r="C605" s="30">
        <v>75273</v>
      </c>
      <c r="D605" s="30">
        <v>90327600</v>
      </c>
      <c r="E605" s="30">
        <v>1200</v>
      </c>
      <c r="F605" s="30">
        <v>1200</v>
      </c>
      <c r="G605" s="30">
        <v>1200</v>
      </c>
      <c r="H605" s="30">
        <v>1200</v>
      </c>
      <c r="I605" s="30">
        <v>0.84</v>
      </c>
      <c r="J605" s="30">
        <v>10</v>
      </c>
      <c r="K605">
        <f t="shared" si="9"/>
        <v>8.4033613445377853E-3</v>
      </c>
    </row>
    <row r="606" spans="1:11" x14ac:dyDescent="0.2">
      <c r="A606" s="29" t="s">
        <v>12</v>
      </c>
      <c r="B606" s="38">
        <v>43277</v>
      </c>
      <c r="C606" s="30">
        <v>40916</v>
      </c>
      <c r="D606" s="30">
        <v>48920385</v>
      </c>
      <c r="E606" s="30">
        <v>1195</v>
      </c>
      <c r="F606" s="30">
        <v>1195</v>
      </c>
      <c r="G606" s="30">
        <v>1195.6300000000001</v>
      </c>
      <c r="H606" s="30">
        <v>1195</v>
      </c>
      <c r="I606" s="30">
        <v>-0.42</v>
      </c>
      <c r="J606" s="30">
        <v>-5</v>
      </c>
      <c r="K606">
        <f t="shared" si="9"/>
        <v>-4.1666666666666519E-3</v>
      </c>
    </row>
    <row r="607" spans="1:11" x14ac:dyDescent="0.2">
      <c r="A607" s="29" t="s">
        <v>12</v>
      </c>
      <c r="B607" s="38">
        <v>43278</v>
      </c>
      <c r="C607" s="30">
        <v>347493</v>
      </c>
      <c r="D607" s="30">
        <v>422795395</v>
      </c>
      <c r="E607" s="30">
        <v>1220</v>
      </c>
      <c r="F607" s="30">
        <v>1220</v>
      </c>
      <c r="G607" s="30">
        <v>1216.7</v>
      </c>
      <c r="H607" s="30">
        <v>1200</v>
      </c>
      <c r="I607" s="30">
        <v>2.09</v>
      </c>
      <c r="J607" s="30">
        <v>25</v>
      </c>
      <c r="K607">
        <f t="shared" si="9"/>
        <v>2.0920502092050208E-2</v>
      </c>
    </row>
    <row r="608" spans="1:11" x14ac:dyDescent="0.2">
      <c r="A608" s="29" t="s">
        <v>12</v>
      </c>
      <c r="B608" s="38">
        <v>43279</v>
      </c>
      <c r="C608" s="30">
        <v>87445</v>
      </c>
      <c r="D608" s="30">
        <v>105289100</v>
      </c>
      <c r="E608" s="30">
        <v>1225</v>
      </c>
      <c r="F608" s="30">
        <v>1225</v>
      </c>
      <c r="G608" s="30">
        <v>1204.06</v>
      </c>
      <c r="H608" s="30">
        <v>1190</v>
      </c>
      <c r="I608" s="30">
        <v>0.41</v>
      </c>
      <c r="J608" s="30">
        <v>5</v>
      </c>
      <c r="K608">
        <f t="shared" si="9"/>
        <v>4.098360655737654E-3</v>
      </c>
    </row>
    <row r="609" spans="1:11" x14ac:dyDescent="0.2">
      <c r="A609" s="29" t="s">
        <v>12</v>
      </c>
      <c r="B609" s="38">
        <v>43280</v>
      </c>
      <c r="C609" s="30">
        <v>34148</v>
      </c>
      <c r="D609" s="30">
        <v>41375820</v>
      </c>
      <c r="E609" s="30">
        <v>1210</v>
      </c>
      <c r="F609" s="30">
        <v>1210</v>
      </c>
      <c r="G609" s="30">
        <v>1211.6600000000001</v>
      </c>
      <c r="H609" s="30">
        <v>1210</v>
      </c>
      <c r="I609" s="30">
        <v>-1.22</v>
      </c>
      <c r="J609" s="30">
        <v>-15</v>
      </c>
      <c r="K609">
        <f t="shared" si="9"/>
        <v>-1.2244897959183709E-2</v>
      </c>
    </row>
    <row r="610" spans="1:11" x14ac:dyDescent="0.2">
      <c r="A610" s="31" t="s">
        <v>12</v>
      </c>
      <c r="B610" s="38">
        <v>43284</v>
      </c>
      <c r="C610" s="32">
        <v>26888</v>
      </c>
      <c r="D610" s="32">
        <v>32223600</v>
      </c>
      <c r="E610" s="32">
        <v>1190</v>
      </c>
      <c r="F610" s="32">
        <v>1210</v>
      </c>
      <c r="G610" s="32">
        <v>1198.44</v>
      </c>
      <c r="H610" s="32">
        <v>1190</v>
      </c>
      <c r="I610" s="32">
        <v>-1.65</v>
      </c>
      <c r="J610" s="32">
        <v>-20</v>
      </c>
      <c r="K610">
        <f t="shared" si="9"/>
        <v>-1.6528925619834656E-2</v>
      </c>
    </row>
    <row r="611" spans="1:11" x14ac:dyDescent="0.2">
      <c r="A611" s="31" t="s">
        <v>12</v>
      </c>
      <c r="B611" s="38">
        <v>43285</v>
      </c>
      <c r="C611" s="32">
        <v>7463</v>
      </c>
      <c r="D611" s="32">
        <v>8955600</v>
      </c>
      <c r="E611" s="32">
        <v>1190</v>
      </c>
      <c r="F611" s="32">
        <v>0</v>
      </c>
      <c r="G611" s="32">
        <v>1200</v>
      </c>
      <c r="H611" s="32">
        <v>0</v>
      </c>
      <c r="I611" s="32">
        <v>0</v>
      </c>
      <c r="J611" s="32">
        <v>0</v>
      </c>
      <c r="K611">
        <f t="shared" si="9"/>
        <v>0</v>
      </c>
    </row>
    <row r="612" spans="1:11" x14ac:dyDescent="0.2">
      <c r="A612" s="31" t="s">
        <v>12</v>
      </c>
      <c r="B612" s="38">
        <v>43286</v>
      </c>
      <c r="C612" s="32">
        <v>49998</v>
      </c>
      <c r="D612" s="32">
        <v>60807960</v>
      </c>
      <c r="E612" s="32">
        <v>1220</v>
      </c>
      <c r="F612" s="32">
        <v>1220</v>
      </c>
      <c r="G612" s="32">
        <v>1216.21</v>
      </c>
      <c r="H612" s="32">
        <v>1210</v>
      </c>
      <c r="I612" s="32">
        <v>2.52</v>
      </c>
      <c r="J612" s="32">
        <v>30</v>
      </c>
      <c r="K612">
        <f t="shared" si="9"/>
        <v>2.5210084033613356E-2</v>
      </c>
    </row>
    <row r="613" spans="1:11" x14ac:dyDescent="0.2">
      <c r="A613" s="31" t="s">
        <v>12</v>
      </c>
      <c r="B613" s="38">
        <v>43287</v>
      </c>
      <c r="C613" s="32">
        <v>38302</v>
      </c>
      <c r="D613" s="32">
        <v>45912585</v>
      </c>
      <c r="E613" s="32">
        <v>1195</v>
      </c>
      <c r="F613" s="32">
        <v>1220</v>
      </c>
      <c r="G613" s="32">
        <v>1198.7</v>
      </c>
      <c r="H613" s="32">
        <v>1195</v>
      </c>
      <c r="I613" s="32">
        <v>-2.0499999999999998</v>
      </c>
      <c r="J613" s="32">
        <v>-25</v>
      </c>
      <c r="K613">
        <f t="shared" si="9"/>
        <v>-2.0491803278688492E-2</v>
      </c>
    </row>
    <row r="614" spans="1:11" x14ac:dyDescent="0.2">
      <c r="A614" s="31" t="s">
        <v>12</v>
      </c>
      <c r="B614" s="38">
        <v>43290</v>
      </c>
      <c r="C614" s="32">
        <v>15707</v>
      </c>
      <c r="D614" s="32">
        <v>18769865</v>
      </c>
      <c r="E614" s="32">
        <v>1195</v>
      </c>
      <c r="F614" s="32">
        <v>1195</v>
      </c>
      <c r="G614" s="32">
        <v>1195</v>
      </c>
      <c r="H614" s="32">
        <v>1195</v>
      </c>
      <c r="I614" s="32">
        <v>0</v>
      </c>
      <c r="J614" s="32">
        <v>0</v>
      </c>
      <c r="K614">
        <f t="shared" si="9"/>
        <v>0</v>
      </c>
    </row>
    <row r="615" spans="1:11" x14ac:dyDescent="0.2">
      <c r="A615" s="31" t="s">
        <v>12</v>
      </c>
      <c r="B615" s="38">
        <v>43291</v>
      </c>
      <c r="C615" s="32">
        <v>80442</v>
      </c>
      <c r="D615" s="32">
        <v>96885550</v>
      </c>
      <c r="E615" s="32">
        <v>1220</v>
      </c>
      <c r="F615" s="32">
        <v>1220</v>
      </c>
      <c r="G615" s="32">
        <v>1204.4100000000001</v>
      </c>
      <c r="H615" s="32">
        <v>1190</v>
      </c>
      <c r="I615" s="32">
        <v>2.09</v>
      </c>
      <c r="J615" s="32">
        <v>25</v>
      </c>
      <c r="K615">
        <f t="shared" si="9"/>
        <v>2.0920502092050208E-2</v>
      </c>
    </row>
    <row r="616" spans="1:11" x14ac:dyDescent="0.2">
      <c r="A616" s="31" t="s">
        <v>12</v>
      </c>
      <c r="B616" s="38">
        <v>43292</v>
      </c>
      <c r="C616" s="32">
        <v>2096999</v>
      </c>
      <c r="D616" s="32">
        <v>2485736330</v>
      </c>
      <c r="E616" s="32">
        <v>1200</v>
      </c>
      <c r="F616" s="32">
        <v>1200</v>
      </c>
      <c r="G616" s="32">
        <v>1185.3800000000001</v>
      </c>
      <c r="H616" s="32">
        <v>1185</v>
      </c>
      <c r="I616" s="32">
        <v>-1.64</v>
      </c>
      <c r="J616" s="32">
        <v>-20</v>
      </c>
      <c r="K616">
        <f t="shared" si="9"/>
        <v>-1.6393442622950838E-2</v>
      </c>
    </row>
    <row r="617" spans="1:11" x14ac:dyDescent="0.2">
      <c r="A617" s="31" t="s">
        <v>12</v>
      </c>
      <c r="B617" s="38">
        <v>43293</v>
      </c>
      <c r="C617" s="32">
        <v>800</v>
      </c>
      <c r="D617" s="32">
        <v>952000</v>
      </c>
      <c r="E617" s="32">
        <v>1200</v>
      </c>
      <c r="F617" s="32">
        <v>0</v>
      </c>
      <c r="G617" s="32">
        <v>1190</v>
      </c>
      <c r="H617" s="32">
        <v>0</v>
      </c>
      <c r="I617" s="32">
        <v>0</v>
      </c>
      <c r="J617" s="32">
        <v>0</v>
      </c>
      <c r="K617">
        <f t="shared" si="9"/>
        <v>0</v>
      </c>
    </row>
    <row r="618" spans="1:11" x14ac:dyDescent="0.2">
      <c r="A618" s="31" t="s">
        <v>12</v>
      </c>
      <c r="B618" s="38">
        <v>43294</v>
      </c>
      <c r="C618" s="32">
        <v>47039</v>
      </c>
      <c r="D618" s="32">
        <v>55881055</v>
      </c>
      <c r="E618" s="32">
        <v>1190</v>
      </c>
      <c r="F618" s="32">
        <v>1190</v>
      </c>
      <c r="G618" s="32">
        <v>1187.97</v>
      </c>
      <c r="H618" s="32">
        <v>1190</v>
      </c>
      <c r="I618" s="32">
        <v>-0.83</v>
      </c>
      <c r="J618" s="32">
        <v>-10</v>
      </c>
      <c r="K618">
        <f t="shared" si="9"/>
        <v>-8.3333333333333037E-3</v>
      </c>
    </row>
    <row r="619" spans="1:11" x14ac:dyDescent="0.2">
      <c r="A619" s="31" t="s">
        <v>12</v>
      </c>
      <c r="B619" s="38">
        <v>43297</v>
      </c>
      <c r="C619" s="32">
        <v>277804</v>
      </c>
      <c r="D619" s="32">
        <v>328129860</v>
      </c>
      <c r="E619" s="32">
        <v>1180</v>
      </c>
      <c r="F619" s="32">
        <v>1190</v>
      </c>
      <c r="G619" s="32">
        <v>1181.1600000000001</v>
      </c>
      <c r="H619" s="32">
        <v>1180</v>
      </c>
      <c r="I619" s="32">
        <v>-0.84</v>
      </c>
      <c r="J619" s="32">
        <v>-10</v>
      </c>
      <c r="K619">
        <f t="shared" si="9"/>
        <v>-8.4033613445377853E-3</v>
      </c>
    </row>
    <row r="620" spans="1:11" x14ac:dyDescent="0.2">
      <c r="A620" s="31" t="s">
        <v>12</v>
      </c>
      <c r="B620" s="38">
        <v>43298</v>
      </c>
      <c r="C620" s="32">
        <v>51074</v>
      </c>
      <c r="D620" s="32">
        <v>60318875</v>
      </c>
      <c r="E620" s="32">
        <v>1185</v>
      </c>
      <c r="F620" s="32">
        <v>1185</v>
      </c>
      <c r="G620" s="32">
        <v>1181.01</v>
      </c>
      <c r="H620" s="32">
        <v>1180</v>
      </c>
      <c r="I620" s="32">
        <v>0.42</v>
      </c>
      <c r="J620" s="32">
        <v>5</v>
      </c>
      <c r="K620">
        <f t="shared" si="9"/>
        <v>4.237288135593209E-3</v>
      </c>
    </row>
    <row r="621" spans="1:11" x14ac:dyDescent="0.2">
      <c r="A621" s="31" t="s">
        <v>12</v>
      </c>
      <c r="B621" s="38">
        <v>43299</v>
      </c>
      <c r="C621" s="32">
        <v>131101</v>
      </c>
      <c r="D621" s="32">
        <v>154465450</v>
      </c>
      <c r="E621" s="32">
        <v>1175</v>
      </c>
      <c r="F621" s="32">
        <v>1180</v>
      </c>
      <c r="G621" s="32">
        <v>1178.22</v>
      </c>
      <c r="H621" s="32">
        <v>1175</v>
      </c>
      <c r="I621" s="32">
        <v>-0.84</v>
      </c>
      <c r="J621" s="32">
        <v>-10</v>
      </c>
      <c r="K621">
        <f t="shared" si="9"/>
        <v>-8.4388185654008518E-3</v>
      </c>
    </row>
    <row r="622" spans="1:11" x14ac:dyDescent="0.2">
      <c r="A622" s="31" t="s">
        <v>12</v>
      </c>
      <c r="B622" s="38">
        <v>43300</v>
      </c>
      <c r="C622" s="32">
        <v>44484</v>
      </c>
      <c r="D622" s="32">
        <v>51957675</v>
      </c>
      <c r="E622" s="32">
        <v>1165</v>
      </c>
      <c r="F622" s="32">
        <v>1165</v>
      </c>
      <c r="G622" s="32">
        <v>1168.01</v>
      </c>
      <c r="H622" s="32">
        <v>1165</v>
      </c>
      <c r="I622" s="32">
        <v>-0.85</v>
      </c>
      <c r="J622" s="32">
        <v>-10</v>
      </c>
      <c r="K622">
        <f t="shared" si="9"/>
        <v>-8.5106382978723527E-3</v>
      </c>
    </row>
    <row r="623" spans="1:11" x14ac:dyDescent="0.2">
      <c r="A623" s="31" t="s">
        <v>12</v>
      </c>
      <c r="B623" s="38">
        <v>43304</v>
      </c>
      <c r="C623" s="32">
        <v>56190</v>
      </c>
      <c r="D623" s="32">
        <v>65888435</v>
      </c>
      <c r="E623" s="32">
        <v>1170</v>
      </c>
      <c r="F623" s="32">
        <v>1170</v>
      </c>
      <c r="G623" s="32">
        <v>1172.5999999999999</v>
      </c>
      <c r="H623" s="32">
        <v>1165</v>
      </c>
      <c r="I623" s="32">
        <v>0.43</v>
      </c>
      <c r="J623" s="32">
        <v>5</v>
      </c>
      <c r="K623">
        <f t="shared" si="9"/>
        <v>4.2918454935623185E-3</v>
      </c>
    </row>
    <row r="624" spans="1:11" x14ac:dyDescent="0.2">
      <c r="A624" s="31" t="s">
        <v>12</v>
      </c>
      <c r="B624" s="38">
        <v>43305</v>
      </c>
      <c r="C624" s="32">
        <v>42605</v>
      </c>
      <c r="D624" s="32">
        <v>49811945</v>
      </c>
      <c r="E624" s="32">
        <v>1165</v>
      </c>
      <c r="F624" s="32">
        <v>1165</v>
      </c>
      <c r="G624" s="32">
        <v>1169.1600000000001</v>
      </c>
      <c r="H624" s="32">
        <v>1165</v>
      </c>
      <c r="I624" s="32">
        <v>-0.43</v>
      </c>
      <c r="J624" s="32">
        <v>-5</v>
      </c>
      <c r="K624">
        <f t="shared" si="9"/>
        <v>-4.2735042735042583E-3</v>
      </c>
    </row>
    <row r="625" spans="1:11" x14ac:dyDescent="0.2">
      <c r="A625" s="31" t="s">
        <v>12</v>
      </c>
      <c r="B625" s="38">
        <v>43306</v>
      </c>
      <c r="C625" s="32">
        <v>73356</v>
      </c>
      <c r="D625" s="32">
        <v>86166920</v>
      </c>
      <c r="E625" s="32">
        <v>1170</v>
      </c>
      <c r="F625" s="32">
        <v>1170</v>
      </c>
      <c r="G625" s="32">
        <v>1174.6400000000001</v>
      </c>
      <c r="H625" s="32">
        <v>1160</v>
      </c>
      <c r="I625" s="32">
        <v>0.43</v>
      </c>
      <c r="J625" s="32">
        <v>5</v>
      </c>
      <c r="K625">
        <f t="shared" si="9"/>
        <v>4.2918454935623185E-3</v>
      </c>
    </row>
    <row r="626" spans="1:11" x14ac:dyDescent="0.2">
      <c r="A626" s="31" t="s">
        <v>12</v>
      </c>
      <c r="B626" s="38">
        <v>43307</v>
      </c>
      <c r="C626" s="32">
        <v>64357</v>
      </c>
      <c r="D626" s="32">
        <v>75574440</v>
      </c>
      <c r="E626" s="32">
        <v>1200</v>
      </c>
      <c r="F626" s="32">
        <v>1200</v>
      </c>
      <c r="G626" s="32">
        <v>1174.3</v>
      </c>
      <c r="H626" s="32">
        <v>1155</v>
      </c>
      <c r="I626" s="32">
        <v>2.56</v>
      </c>
      <c r="J626" s="32">
        <v>30</v>
      </c>
      <c r="K626">
        <f t="shared" si="9"/>
        <v>2.564102564102555E-2</v>
      </c>
    </row>
    <row r="627" spans="1:11" x14ac:dyDescent="0.2">
      <c r="A627" s="31" t="s">
        <v>12</v>
      </c>
      <c r="B627" s="38">
        <v>43308</v>
      </c>
      <c r="C627" s="32">
        <v>39881</v>
      </c>
      <c r="D627" s="32">
        <v>47187105</v>
      </c>
      <c r="E627" s="32">
        <v>1180</v>
      </c>
      <c r="F627" s="32">
        <v>1180</v>
      </c>
      <c r="G627" s="32">
        <v>1183.2</v>
      </c>
      <c r="H627" s="32">
        <v>1170</v>
      </c>
      <c r="I627" s="32">
        <v>-1.67</v>
      </c>
      <c r="J627" s="32">
        <v>-20</v>
      </c>
      <c r="K627">
        <f t="shared" si="9"/>
        <v>-1.6666666666666718E-2</v>
      </c>
    </row>
    <row r="628" spans="1:11" x14ac:dyDescent="0.2">
      <c r="A628" s="31" t="s">
        <v>12</v>
      </c>
      <c r="B628" s="38">
        <v>43311</v>
      </c>
      <c r="C628" s="32">
        <v>51043</v>
      </c>
      <c r="D628" s="32">
        <v>60735350</v>
      </c>
      <c r="E628" s="32">
        <v>1190</v>
      </c>
      <c r="F628" s="32">
        <v>1190</v>
      </c>
      <c r="G628" s="32">
        <v>1189.8900000000001</v>
      </c>
      <c r="H628" s="32">
        <v>1190</v>
      </c>
      <c r="I628" s="32">
        <v>0.85</v>
      </c>
      <c r="J628" s="32">
        <v>10</v>
      </c>
      <c r="K628">
        <f t="shared" si="9"/>
        <v>8.4745762711864181E-3</v>
      </c>
    </row>
    <row r="629" spans="1:11" x14ac:dyDescent="0.2">
      <c r="A629" s="31" t="s">
        <v>12</v>
      </c>
      <c r="B629" s="38">
        <v>43312</v>
      </c>
      <c r="C629" s="32">
        <v>252688</v>
      </c>
      <c r="D629" s="32">
        <v>294162675</v>
      </c>
      <c r="E629" s="32">
        <v>1150</v>
      </c>
      <c r="F629" s="32">
        <v>1185</v>
      </c>
      <c r="G629" s="32">
        <v>1164.1300000000001</v>
      </c>
      <c r="H629" s="32">
        <v>1150</v>
      </c>
      <c r="I629" s="32">
        <v>-3.36</v>
      </c>
      <c r="J629" s="32">
        <v>-40</v>
      </c>
      <c r="K629">
        <f t="shared" si="9"/>
        <v>-3.3613445378151252E-2</v>
      </c>
    </row>
    <row r="630" spans="1:11" x14ac:dyDescent="0.2">
      <c r="A630" s="31" t="s">
        <v>12</v>
      </c>
      <c r="B630" s="38">
        <v>43313</v>
      </c>
      <c r="C630" s="32">
        <v>42955</v>
      </c>
      <c r="D630" s="32">
        <v>50223030</v>
      </c>
      <c r="E630" s="32">
        <v>1180</v>
      </c>
      <c r="F630" s="32">
        <v>1180</v>
      </c>
      <c r="G630" s="32">
        <v>1169.2</v>
      </c>
      <c r="H630" s="32">
        <v>1155</v>
      </c>
      <c r="I630" s="32">
        <v>2.61</v>
      </c>
      <c r="J630" s="32">
        <v>30</v>
      </c>
      <c r="K630">
        <f t="shared" si="9"/>
        <v>2.6086956521739202E-2</v>
      </c>
    </row>
    <row r="631" spans="1:11" x14ac:dyDescent="0.2">
      <c r="A631" s="31" t="s">
        <v>12</v>
      </c>
      <c r="B631" s="38">
        <v>43314</v>
      </c>
      <c r="C631" s="32">
        <v>79934</v>
      </c>
      <c r="D631" s="32">
        <v>93511640</v>
      </c>
      <c r="E631" s="32">
        <v>1180</v>
      </c>
      <c r="F631" s="32">
        <v>1180</v>
      </c>
      <c r="G631" s="32">
        <v>1169.8599999999999</v>
      </c>
      <c r="H631" s="32">
        <v>1150</v>
      </c>
      <c r="I631" s="32">
        <v>0</v>
      </c>
      <c r="J631" s="32">
        <v>0</v>
      </c>
      <c r="K631">
        <f t="shared" si="9"/>
        <v>0</v>
      </c>
    </row>
    <row r="632" spans="1:11" x14ac:dyDescent="0.2">
      <c r="A632" s="31" t="s">
        <v>12</v>
      </c>
      <c r="B632" s="38">
        <v>43315</v>
      </c>
      <c r="C632" s="32">
        <v>214988</v>
      </c>
      <c r="D632" s="32">
        <v>248836600</v>
      </c>
      <c r="E632" s="32">
        <v>1145</v>
      </c>
      <c r="F632" s="32">
        <v>1180</v>
      </c>
      <c r="G632" s="32">
        <v>1157.44</v>
      </c>
      <c r="H632" s="32">
        <v>1140</v>
      </c>
      <c r="I632" s="32">
        <v>-2.97</v>
      </c>
      <c r="J632" s="32">
        <v>-35</v>
      </c>
      <c r="K632">
        <f t="shared" si="9"/>
        <v>-2.9661016949152574E-2</v>
      </c>
    </row>
    <row r="633" spans="1:11" x14ac:dyDescent="0.2">
      <c r="A633" s="31" t="s">
        <v>12</v>
      </c>
      <c r="B633" s="38">
        <v>43318</v>
      </c>
      <c r="C633" s="32">
        <v>56092</v>
      </c>
      <c r="D633" s="32">
        <v>64484920</v>
      </c>
      <c r="E633" s="32">
        <v>1150</v>
      </c>
      <c r="F633" s="32">
        <v>1150</v>
      </c>
      <c r="G633" s="32">
        <v>1149.6300000000001</v>
      </c>
      <c r="H633" s="32">
        <v>1150</v>
      </c>
      <c r="I633" s="32">
        <v>0.44</v>
      </c>
      <c r="J633" s="32">
        <v>5</v>
      </c>
      <c r="K633">
        <f t="shared" si="9"/>
        <v>4.366812227074135E-3</v>
      </c>
    </row>
    <row r="634" spans="1:11" x14ac:dyDescent="0.2">
      <c r="A634" s="31" t="s">
        <v>12</v>
      </c>
      <c r="B634" s="38">
        <v>43320</v>
      </c>
      <c r="C634" s="32">
        <v>46531</v>
      </c>
      <c r="D634" s="32">
        <v>53687330</v>
      </c>
      <c r="E634" s="32">
        <v>1160</v>
      </c>
      <c r="F634" s="32">
        <v>1160</v>
      </c>
      <c r="G634" s="32">
        <v>1153.8</v>
      </c>
      <c r="H634" s="32">
        <v>1150</v>
      </c>
      <c r="I634" s="32">
        <v>0.87</v>
      </c>
      <c r="J634" s="32">
        <v>10</v>
      </c>
      <c r="K634">
        <f t="shared" si="9"/>
        <v>8.6956521739129933E-3</v>
      </c>
    </row>
    <row r="635" spans="1:11" x14ac:dyDescent="0.2">
      <c r="A635" s="31" t="s">
        <v>12</v>
      </c>
      <c r="B635" s="38">
        <v>43321</v>
      </c>
      <c r="C635" s="32">
        <v>189966</v>
      </c>
      <c r="D635" s="32">
        <v>218440365</v>
      </c>
      <c r="E635" s="32">
        <v>1155</v>
      </c>
      <c r="F635" s="32">
        <v>1155</v>
      </c>
      <c r="G635" s="32">
        <v>1149.8900000000001</v>
      </c>
      <c r="H635" s="32">
        <v>1140</v>
      </c>
      <c r="I635" s="32">
        <v>-0.43</v>
      </c>
      <c r="J635" s="32">
        <v>-5</v>
      </c>
      <c r="K635">
        <f t="shared" si="9"/>
        <v>-4.3103448275861878E-3</v>
      </c>
    </row>
    <row r="636" spans="1:11" x14ac:dyDescent="0.2">
      <c r="A636" s="31" t="s">
        <v>12</v>
      </c>
      <c r="B636" s="38">
        <v>43322</v>
      </c>
      <c r="C636" s="32">
        <v>17478</v>
      </c>
      <c r="D636" s="32">
        <v>20196425</v>
      </c>
      <c r="E636" s="32">
        <v>1155</v>
      </c>
      <c r="F636" s="32">
        <v>1155</v>
      </c>
      <c r="G636" s="32">
        <v>1155.53</v>
      </c>
      <c r="H636" s="32">
        <v>1155</v>
      </c>
      <c r="I636" s="32">
        <v>0</v>
      </c>
      <c r="J636" s="32">
        <v>0</v>
      </c>
      <c r="K636">
        <f t="shared" si="9"/>
        <v>0</v>
      </c>
    </row>
    <row r="637" spans="1:11" x14ac:dyDescent="0.2">
      <c r="A637" s="31" t="s">
        <v>12</v>
      </c>
      <c r="B637" s="38">
        <v>43325</v>
      </c>
      <c r="C637" s="32">
        <v>22365</v>
      </c>
      <c r="D637" s="32">
        <v>25719750</v>
      </c>
      <c r="E637" s="32">
        <v>1150</v>
      </c>
      <c r="F637" s="32">
        <v>1150</v>
      </c>
      <c r="G637" s="32">
        <v>1150</v>
      </c>
      <c r="H637" s="32">
        <v>1150</v>
      </c>
      <c r="I637" s="32">
        <v>-0.43</v>
      </c>
      <c r="J637" s="32">
        <v>-5</v>
      </c>
      <c r="K637">
        <f t="shared" si="9"/>
        <v>-4.3290043290042934E-3</v>
      </c>
    </row>
    <row r="638" spans="1:11" x14ac:dyDescent="0.2">
      <c r="A638" s="31" t="s">
        <v>12</v>
      </c>
      <c r="B638" s="38">
        <v>43326</v>
      </c>
      <c r="C638" s="32">
        <v>54536</v>
      </c>
      <c r="D638" s="32">
        <v>63310775</v>
      </c>
      <c r="E638" s="32">
        <v>1165</v>
      </c>
      <c r="F638" s="32">
        <v>1165</v>
      </c>
      <c r="G638" s="32">
        <v>1160.9000000000001</v>
      </c>
      <c r="H638" s="32">
        <v>1150</v>
      </c>
      <c r="I638" s="32">
        <v>1.3</v>
      </c>
      <c r="J638" s="32">
        <v>15</v>
      </c>
      <c r="K638">
        <f t="shared" si="9"/>
        <v>1.304347826086949E-2</v>
      </c>
    </row>
    <row r="639" spans="1:11" x14ac:dyDescent="0.2">
      <c r="A639" s="31" t="s">
        <v>12</v>
      </c>
      <c r="B639" s="38">
        <v>43327</v>
      </c>
      <c r="C639" s="32">
        <v>269184</v>
      </c>
      <c r="D639" s="32">
        <v>314761015</v>
      </c>
      <c r="E639" s="32">
        <v>1180</v>
      </c>
      <c r="F639" s="32">
        <v>1180</v>
      </c>
      <c r="G639" s="32">
        <v>1169.32</v>
      </c>
      <c r="H639" s="32">
        <v>1150</v>
      </c>
      <c r="I639" s="32">
        <v>1.29</v>
      </c>
      <c r="J639" s="32">
        <v>15</v>
      </c>
      <c r="K639">
        <f t="shared" si="9"/>
        <v>1.2875536480686733E-2</v>
      </c>
    </row>
    <row r="640" spans="1:11" x14ac:dyDescent="0.2">
      <c r="A640" s="31" t="s">
        <v>12</v>
      </c>
      <c r="B640" s="38">
        <v>43328</v>
      </c>
      <c r="C640" s="32">
        <v>260563</v>
      </c>
      <c r="D640" s="32">
        <v>307104885</v>
      </c>
      <c r="E640" s="32">
        <v>1175</v>
      </c>
      <c r="F640" s="32">
        <v>1185</v>
      </c>
      <c r="G640" s="32">
        <v>1178.6199999999999</v>
      </c>
      <c r="H640" s="32">
        <v>1170</v>
      </c>
      <c r="I640" s="32">
        <v>-0.42</v>
      </c>
      <c r="J640" s="32">
        <v>-5</v>
      </c>
      <c r="K640">
        <f t="shared" si="9"/>
        <v>-4.237288135593209E-3</v>
      </c>
    </row>
    <row r="641" spans="1:11" x14ac:dyDescent="0.2">
      <c r="A641" s="31" t="s">
        <v>12</v>
      </c>
      <c r="B641" s="38">
        <v>43329</v>
      </c>
      <c r="C641" s="32">
        <v>89805</v>
      </c>
      <c r="D641" s="32">
        <v>106412015</v>
      </c>
      <c r="E641" s="32">
        <v>1190</v>
      </c>
      <c r="F641" s="32">
        <v>1190</v>
      </c>
      <c r="G641" s="32">
        <v>1184.92</v>
      </c>
      <c r="H641" s="32">
        <v>1185</v>
      </c>
      <c r="I641" s="32">
        <v>1.28</v>
      </c>
      <c r="J641" s="32">
        <v>15</v>
      </c>
      <c r="K641">
        <f t="shared" si="9"/>
        <v>1.2765957446808418E-2</v>
      </c>
    </row>
    <row r="642" spans="1:11" x14ac:dyDescent="0.2">
      <c r="A642" s="31" t="s">
        <v>12</v>
      </c>
      <c r="B642" s="38">
        <v>43333</v>
      </c>
      <c r="C642" s="32">
        <v>146619</v>
      </c>
      <c r="D642" s="32">
        <v>173980735</v>
      </c>
      <c r="E642" s="32">
        <v>1190</v>
      </c>
      <c r="F642" s="32">
        <v>1190</v>
      </c>
      <c r="G642" s="32">
        <v>1186.6199999999999</v>
      </c>
      <c r="H642" s="32">
        <v>1185</v>
      </c>
      <c r="I642" s="32">
        <v>0</v>
      </c>
      <c r="J642" s="32">
        <v>0</v>
      </c>
      <c r="K642">
        <f t="shared" si="9"/>
        <v>0</v>
      </c>
    </row>
    <row r="643" spans="1:11" x14ac:dyDescent="0.2">
      <c r="A643" s="31" t="s">
        <v>12</v>
      </c>
      <c r="B643" s="38">
        <v>43334</v>
      </c>
      <c r="C643" s="32">
        <v>127630</v>
      </c>
      <c r="D643" s="32">
        <v>152427785</v>
      </c>
      <c r="E643" s="32">
        <v>1170</v>
      </c>
      <c r="F643" s="32">
        <v>1205</v>
      </c>
      <c r="G643" s="32">
        <v>1194.29</v>
      </c>
      <c r="H643" s="32">
        <v>1170</v>
      </c>
      <c r="I643" s="32">
        <v>-1.68</v>
      </c>
      <c r="J643" s="32">
        <v>-20</v>
      </c>
      <c r="K643">
        <f t="shared" si="9"/>
        <v>-1.6806722689075682E-2</v>
      </c>
    </row>
    <row r="644" spans="1:11" x14ac:dyDescent="0.2">
      <c r="A644" s="31" t="s">
        <v>12</v>
      </c>
      <c r="B644" s="38">
        <v>43335</v>
      </c>
      <c r="C644" s="32">
        <v>49652</v>
      </c>
      <c r="D644" s="32">
        <v>58255720</v>
      </c>
      <c r="E644" s="32">
        <v>1180</v>
      </c>
      <c r="F644" s="32">
        <v>1190</v>
      </c>
      <c r="G644" s="32">
        <v>1173.28</v>
      </c>
      <c r="H644" s="32">
        <v>1160</v>
      </c>
      <c r="I644" s="32">
        <v>0.85</v>
      </c>
      <c r="J644" s="32">
        <v>10</v>
      </c>
      <c r="K644">
        <f t="shared" ref="K644:K707" si="10">+E644/E643-1</f>
        <v>8.5470085470085166E-3</v>
      </c>
    </row>
    <row r="645" spans="1:11" x14ac:dyDescent="0.2">
      <c r="A645" s="31" t="s">
        <v>12</v>
      </c>
      <c r="B645" s="38">
        <v>43336</v>
      </c>
      <c r="C645" s="32">
        <v>88427</v>
      </c>
      <c r="D645" s="32">
        <v>103920205</v>
      </c>
      <c r="E645" s="32">
        <v>1180</v>
      </c>
      <c r="F645" s="32">
        <v>1190</v>
      </c>
      <c r="G645" s="32">
        <v>1175.21</v>
      </c>
      <c r="H645" s="32">
        <v>1160</v>
      </c>
      <c r="I645" s="32">
        <v>0</v>
      </c>
      <c r="J645" s="32">
        <v>0</v>
      </c>
      <c r="K645">
        <f t="shared" si="10"/>
        <v>0</v>
      </c>
    </row>
    <row r="646" spans="1:11" x14ac:dyDescent="0.2">
      <c r="A646" s="31" t="s">
        <v>12</v>
      </c>
      <c r="B646" s="38">
        <v>43339</v>
      </c>
      <c r="C646" s="32">
        <v>127168</v>
      </c>
      <c r="D646" s="32">
        <v>150062740</v>
      </c>
      <c r="E646" s="32">
        <v>1175</v>
      </c>
      <c r="F646" s="32">
        <v>1185</v>
      </c>
      <c r="G646" s="32">
        <v>1180.04</v>
      </c>
      <c r="H646" s="32">
        <v>1175</v>
      </c>
      <c r="I646" s="32">
        <v>-0.42</v>
      </c>
      <c r="J646" s="32">
        <v>-5</v>
      </c>
      <c r="K646">
        <f t="shared" si="10"/>
        <v>-4.237288135593209E-3</v>
      </c>
    </row>
    <row r="647" spans="1:11" x14ac:dyDescent="0.2">
      <c r="A647" s="31" t="s">
        <v>12</v>
      </c>
      <c r="B647" s="38">
        <v>43340</v>
      </c>
      <c r="C647" s="32">
        <v>68802</v>
      </c>
      <c r="D647" s="32">
        <v>81340245</v>
      </c>
      <c r="E647" s="32">
        <v>1175</v>
      </c>
      <c r="F647" s="32">
        <v>1185</v>
      </c>
      <c r="G647" s="32">
        <v>1182.24</v>
      </c>
      <c r="H647" s="32">
        <v>1175</v>
      </c>
      <c r="I647" s="32">
        <v>0</v>
      </c>
      <c r="J647" s="32">
        <v>0</v>
      </c>
      <c r="K647">
        <f t="shared" si="10"/>
        <v>0</v>
      </c>
    </row>
    <row r="648" spans="1:11" x14ac:dyDescent="0.2">
      <c r="A648" s="31" t="s">
        <v>12</v>
      </c>
      <c r="B648" s="38">
        <v>43341</v>
      </c>
      <c r="C648" s="32">
        <v>38844</v>
      </c>
      <c r="D648" s="32">
        <v>46056080</v>
      </c>
      <c r="E648" s="32">
        <v>1195</v>
      </c>
      <c r="F648" s="32">
        <v>1195</v>
      </c>
      <c r="G648" s="32">
        <v>1185.67</v>
      </c>
      <c r="H648" s="32">
        <v>1175</v>
      </c>
      <c r="I648" s="32">
        <v>1.7</v>
      </c>
      <c r="J648" s="32">
        <v>20</v>
      </c>
      <c r="K648">
        <f t="shared" si="10"/>
        <v>1.7021276595744705E-2</v>
      </c>
    </row>
    <row r="649" spans="1:11" x14ac:dyDescent="0.2">
      <c r="A649" s="31" t="s">
        <v>12</v>
      </c>
      <c r="B649" s="38">
        <v>43342</v>
      </c>
      <c r="C649" s="32">
        <v>25064</v>
      </c>
      <c r="D649" s="32">
        <v>29490520</v>
      </c>
      <c r="E649" s="32">
        <v>1175</v>
      </c>
      <c r="F649" s="32">
        <v>1180</v>
      </c>
      <c r="G649" s="32">
        <v>1176.6099999999999</v>
      </c>
      <c r="H649" s="32">
        <v>1175</v>
      </c>
      <c r="I649" s="32">
        <v>-1.67</v>
      </c>
      <c r="J649" s="32">
        <v>-20</v>
      </c>
      <c r="K649">
        <f t="shared" si="10"/>
        <v>-1.6736401673640211E-2</v>
      </c>
    </row>
    <row r="650" spans="1:11" x14ac:dyDescent="0.2">
      <c r="A650" s="31" t="s">
        <v>12</v>
      </c>
      <c r="B650" s="38">
        <v>43343</v>
      </c>
      <c r="C650" s="32">
        <v>323339</v>
      </c>
      <c r="D650" s="32">
        <v>383997490</v>
      </c>
      <c r="E650" s="32">
        <v>1195</v>
      </c>
      <c r="F650" s="32">
        <v>1195</v>
      </c>
      <c r="G650" s="32">
        <v>1187.5999999999999</v>
      </c>
      <c r="H650" s="32">
        <v>1170</v>
      </c>
      <c r="I650" s="32">
        <v>1.7</v>
      </c>
      <c r="J650" s="32">
        <v>20</v>
      </c>
      <c r="K650">
        <f t="shared" si="10"/>
        <v>1.7021276595744705E-2</v>
      </c>
    </row>
    <row r="651" spans="1:11" x14ac:dyDescent="0.2">
      <c r="A651" s="31" t="s">
        <v>12</v>
      </c>
      <c r="B651" s="38">
        <v>43346</v>
      </c>
      <c r="C651" s="32">
        <v>25225</v>
      </c>
      <c r="D651" s="32">
        <v>29921000</v>
      </c>
      <c r="E651" s="32">
        <v>1190</v>
      </c>
      <c r="F651" s="32">
        <v>1190</v>
      </c>
      <c r="G651" s="32">
        <v>1186.1600000000001</v>
      </c>
      <c r="H651" s="32">
        <v>1190</v>
      </c>
      <c r="I651" s="32">
        <v>-0.42</v>
      </c>
      <c r="J651" s="32">
        <v>-5</v>
      </c>
      <c r="K651">
        <f t="shared" si="10"/>
        <v>-4.1841004184099972E-3</v>
      </c>
    </row>
    <row r="652" spans="1:11" x14ac:dyDescent="0.2">
      <c r="A652" s="31" t="s">
        <v>12</v>
      </c>
      <c r="B652" s="38">
        <v>43347</v>
      </c>
      <c r="C652" s="32">
        <v>20059</v>
      </c>
      <c r="D652" s="32">
        <v>23606020</v>
      </c>
      <c r="E652" s="32">
        <v>1190</v>
      </c>
      <c r="F652" s="32">
        <v>0</v>
      </c>
      <c r="G652" s="32">
        <v>1176.83</v>
      </c>
      <c r="H652" s="32">
        <v>0</v>
      </c>
      <c r="I652" s="32">
        <v>0</v>
      </c>
      <c r="J652" s="32">
        <v>0</v>
      </c>
      <c r="K652">
        <f t="shared" si="10"/>
        <v>0</v>
      </c>
    </row>
    <row r="653" spans="1:11" x14ac:dyDescent="0.2">
      <c r="A653" s="31" t="s">
        <v>12</v>
      </c>
      <c r="B653" s="38">
        <v>43348</v>
      </c>
      <c r="C653" s="32">
        <v>85432</v>
      </c>
      <c r="D653" s="32">
        <v>99985980</v>
      </c>
      <c r="E653" s="32">
        <v>1175</v>
      </c>
      <c r="F653" s="32">
        <v>1175</v>
      </c>
      <c r="G653" s="32">
        <v>1170.3599999999999</v>
      </c>
      <c r="H653" s="32">
        <v>1160</v>
      </c>
      <c r="I653" s="32">
        <v>-1.26</v>
      </c>
      <c r="J653" s="32">
        <v>-15</v>
      </c>
      <c r="K653">
        <f t="shared" si="10"/>
        <v>-1.2605042016806678E-2</v>
      </c>
    </row>
    <row r="654" spans="1:11" x14ac:dyDescent="0.2">
      <c r="A654" s="31" t="s">
        <v>12</v>
      </c>
      <c r="B654" s="38">
        <v>43349</v>
      </c>
      <c r="C654" s="32">
        <v>86315</v>
      </c>
      <c r="D654" s="32">
        <v>99639700</v>
      </c>
      <c r="E654" s="32">
        <v>1150</v>
      </c>
      <c r="F654" s="32">
        <v>1160</v>
      </c>
      <c r="G654" s="32">
        <v>1154.3699999999999</v>
      </c>
      <c r="H654" s="32">
        <v>1150</v>
      </c>
      <c r="I654" s="32">
        <v>-2.13</v>
      </c>
      <c r="J654" s="32">
        <v>-25</v>
      </c>
      <c r="K654">
        <f t="shared" si="10"/>
        <v>-2.1276595744680882E-2</v>
      </c>
    </row>
    <row r="655" spans="1:11" x14ac:dyDescent="0.2">
      <c r="A655" s="31" t="s">
        <v>12</v>
      </c>
      <c r="B655" s="38">
        <v>43350</v>
      </c>
      <c r="C655" s="32">
        <v>84400</v>
      </c>
      <c r="D655" s="32">
        <v>97027750</v>
      </c>
      <c r="E655" s="32">
        <v>1150</v>
      </c>
      <c r="F655" s="32">
        <v>1150</v>
      </c>
      <c r="G655" s="32">
        <v>1149.6199999999999</v>
      </c>
      <c r="H655" s="32">
        <v>1150</v>
      </c>
      <c r="I655" s="32">
        <v>0</v>
      </c>
      <c r="J655" s="32">
        <v>0</v>
      </c>
      <c r="K655">
        <f t="shared" si="10"/>
        <v>0</v>
      </c>
    </row>
    <row r="656" spans="1:11" x14ac:dyDescent="0.2">
      <c r="A656" s="31" t="s">
        <v>12</v>
      </c>
      <c r="B656" s="38">
        <v>43353</v>
      </c>
      <c r="C656" s="32">
        <v>456066</v>
      </c>
      <c r="D656" s="32">
        <v>533729380</v>
      </c>
      <c r="E656" s="32">
        <v>1185</v>
      </c>
      <c r="F656" s="32">
        <v>1185</v>
      </c>
      <c r="G656" s="32">
        <v>1170.29</v>
      </c>
      <c r="H656" s="32">
        <v>1150</v>
      </c>
      <c r="I656" s="32">
        <v>3.04</v>
      </c>
      <c r="J656" s="32">
        <v>35</v>
      </c>
      <c r="K656">
        <f t="shared" si="10"/>
        <v>3.0434782608695699E-2</v>
      </c>
    </row>
    <row r="657" spans="1:11" x14ac:dyDescent="0.2">
      <c r="A657" s="31" t="s">
        <v>12</v>
      </c>
      <c r="B657" s="38">
        <v>43354</v>
      </c>
      <c r="C657" s="32">
        <v>48549</v>
      </c>
      <c r="D657" s="32">
        <v>56896205</v>
      </c>
      <c r="E657" s="32">
        <v>1180</v>
      </c>
      <c r="F657" s="32">
        <v>1180</v>
      </c>
      <c r="G657" s="32">
        <v>1171.93</v>
      </c>
      <c r="H657" s="32">
        <v>1170</v>
      </c>
      <c r="I657" s="32">
        <v>-0.42</v>
      </c>
      <c r="J657" s="32">
        <v>-5</v>
      </c>
      <c r="K657">
        <f t="shared" si="10"/>
        <v>-4.2194092827003704E-3</v>
      </c>
    </row>
    <row r="658" spans="1:11" x14ac:dyDescent="0.2">
      <c r="A658" s="31" t="s">
        <v>12</v>
      </c>
      <c r="B658" s="38">
        <v>43355</v>
      </c>
      <c r="C658" s="32">
        <v>91146</v>
      </c>
      <c r="D658" s="32">
        <v>107498155</v>
      </c>
      <c r="E658" s="32">
        <v>1180</v>
      </c>
      <c r="F658" s="32">
        <v>1185</v>
      </c>
      <c r="G658" s="32">
        <v>1179.4100000000001</v>
      </c>
      <c r="H658" s="32">
        <v>1180</v>
      </c>
      <c r="I658" s="32">
        <v>0</v>
      </c>
      <c r="J658" s="32">
        <v>0</v>
      </c>
      <c r="K658">
        <f t="shared" si="10"/>
        <v>0</v>
      </c>
    </row>
    <row r="659" spans="1:11" x14ac:dyDescent="0.2">
      <c r="A659" s="31" t="s">
        <v>12</v>
      </c>
      <c r="B659" s="38">
        <v>43356</v>
      </c>
      <c r="C659" s="32">
        <v>19183</v>
      </c>
      <c r="D659" s="32">
        <v>22277070</v>
      </c>
      <c r="E659" s="32">
        <v>1160</v>
      </c>
      <c r="F659" s="32">
        <v>1160</v>
      </c>
      <c r="G659" s="32">
        <v>1161.29</v>
      </c>
      <c r="H659" s="32">
        <v>1160</v>
      </c>
      <c r="I659" s="32">
        <v>-1.69</v>
      </c>
      <c r="J659" s="32">
        <v>-20</v>
      </c>
      <c r="K659">
        <f t="shared" si="10"/>
        <v>-1.6949152542372836E-2</v>
      </c>
    </row>
    <row r="660" spans="1:11" x14ac:dyDescent="0.2">
      <c r="A660" s="31" t="s">
        <v>12</v>
      </c>
      <c r="B660" s="38">
        <v>43357</v>
      </c>
      <c r="C660" s="32">
        <v>242524</v>
      </c>
      <c r="D660" s="32">
        <v>283553545</v>
      </c>
      <c r="E660" s="32">
        <v>1170</v>
      </c>
      <c r="F660" s="32">
        <v>1170</v>
      </c>
      <c r="G660" s="32">
        <v>1169.18</v>
      </c>
      <c r="H660" s="32">
        <v>1165</v>
      </c>
      <c r="I660" s="32">
        <v>0.86</v>
      </c>
      <c r="J660" s="32">
        <v>10</v>
      </c>
      <c r="K660">
        <f t="shared" si="10"/>
        <v>8.6206896551723755E-3</v>
      </c>
    </row>
    <row r="661" spans="1:11" x14ac:dyDescent="0.2">
      <c r="A661" s="31" t="s">
        <v>12</v>
      </c>
      <c r="B661" s="38">
        <v>43360</v>
      </c>
      <c r="C661" s="32">
        <v>75968</v>
      </c>
      <c r="D661" s="32">
        <v>88011720</v>
      </c>
      <c r="E661" s="32">
        <v>1150</v>
      </c>
      <c r="F661" s="32">
        <v>1170</v>
      </c>
      <c r="G661" s="32">
        <v>1158.54</v>
      </c>
      <c r="H661" s="32">
        <v>1150</v>
      </c>
      <c r="I661" s="32">
        <v>-1.71</v>
      </c>
      <c r="J661" s="32">
        <v>-20</v>
      </c>
      <c r="K661">
        <f t="shared" si="10"/>
        <v>-1.7094017094017144E-2</v>
      </c>
    </row>
    <row r="662" spans="1:11" x14ac:dyDescent="0.2">
      <c r="A662" s="31" t="s">
        <v>12</v>
      </c>
      <c r="B662" s="38">
        <v>43361</v>
      </c>
      <c r="C662" s="32">
        <v>45414</v>
      </c>
      <c r="D662" s="32">
        <v>52093150</v>
      </c>
      <c r="E662" s="32">
        <v>1145</v>
      </c>
      <c r="F662" s="32">
        <v>1150</v>
      </c>
      <c r="G662" s="32">
        <v>1147.07</v>
      </c>
      <c r="H662" s="32">
        <v>1145</v>
      </c>
      <c r="I662" s="32">
        <v>-0.43</v>
      </c>
      <c r="J662" s="32">
        <v>-5</v>
      </c>
      <c r="K662">
        <f t="shared" si="10"/>
        <v>-4.3478260869564966E-3</v>
      </c>
    </row>
    <row r="663" spans="1:11" x14ac:dyDescent="0.2">
      <c r="A663" s="31" t="s">
        <v>12</v>
      </c>
      <c r="B663" s="38">
        <v>43362</v>
      </c>
      <c r="C663" s="32">
        <v>19760</v>
      </c>
      <c r="D663" s="32">
        <v>22526400</v>
      </c>
      <c r="E663" s="32">
        <v>1140</v>
      </c>
      <c r="F663" s="32">
        <v>1140</v>
      </c>
      <c r="G663" s="32">
        <v>1140</v>
      </c>
      <c r="H663" s="32">
        <v>1140</v>
      </c>
      <c r="I663" s="32">
        <v>-0.44</v>
      </c>
      <c r="J663" s="32">
        <v>-5</v>
      </c>
      <c r="K663">
        <f t="shared" si="10"/>
        <v>-4.366812227074246E-3</v>
      </c>
    </row>
    <row r="664" spans="1:11" x14ac:dyDescent="0.2">
      <c r="A664" s="31" t="s">
        <v>12</v>
      </c>
      <c r="B664" s="38">
        <v>43363</v>
      </c>
      <c r="C664" s="32">
        <v>48215</v>
      </c>
      <c r="D664" s="32">
        <v>54965100</v>
      </c>
      <c r="E664" s="32">
        <v>1140</v>
      </c>
      <c r="F664" s="32">
        <v>1140</v>
      </c>
      <c r="G664" s="32">
        <v>1140</v>
      </c>
      <c r="H664" s="32">
        <v>1140</v>
      </c>
      <c r="I664" s="32">
        <v>0</v>
      </c>
      <c r="J664" s="32">
        <v>0</v>
      </c>
      <c r="K664">
        <f t="shared" si="10"/>
        <v>0</v>
      </c>
    </row>
    <row r="665" spans="1:11" x14ac:dyDescent="0.2">
      <c r="A665" s="31" t="s">
        <v>12</v>
      </c>
      <c r="B665" s="38">
        <v>43364</v>
      </c>
      <c r="C665" s="32">
        <v>175274</v>
      </c>
      <c r="D665" s="32">
        <v>199376800</v>
      </c>
      <c r="E665" s="32">
        <v>1135</v>
      </c>
      <c r="F665" s="32">
        <v>1140</v>
      </c>
      <c r="G665" s="32">
        <v>1137.51</v>
      </c>
      <c r="H665" s="32">
        <v>1135</v>
      </c>
      <c r="I665" s="32">
        <v>-0.44</v>
      </c>
      <c r="J665" s="32">
        <v>-5</v>
      </c>
      <c r="K665">
        <f t="shared" si="10"/>
        <v>-4.3859649122807154E-3</v>
      </c>
    </row>
    <row r="666" spans="1:11" x14ac:dyDescent="0.2">
      <c r="A666" s="31" t="s">
        <v>12</v>
      </c>
      <c r="B666" s="38">
        <v>43367</v>
      </c>
      <c r="C666" s="32">
        <v>11114</v>
      </c>
      <c r="D666" s="32">
        <v>12614390</v>
      </c>
      <c r="E666" s="32">
        <v>1135</v>
      </c>
      <c r="F666" s="32">
        <v>1135</v>
      </c>
      <c r="G666" s="32">
        <v>1135</v>
      </c>
      <c r="H666" s="32">
        <v>1135</v>
      </c>
      <c r="I666" s="32">
        <v>0</v>
      </c>
      <c r="J666" s="32">
        <v>0</v>
      </c>
      <c r="K666">
        <f t="shared" si="10"/>
        <v>0</v>
      </c>
    </row>
    <row r="667" spans="1:11" x14ac:dyDescent="0.2">
      <c r="A667" s="31" t="s">
        <v>12</v>
      </c>
      <c r="B667" s="38">
        <v>43368</v>
      </c>
      <c r="C667" s="32">
        <v>32307</v>
      </c>
      <c r="D667" s="32">
        <v>36536115</v>
      </c>
      <c r="E667" s="32">
        <v>1135</v>
      </c>
      <c r="F667" s="32">
        <v>0</v>
      </c>
      <c r="G667" s="32">
        <v>1130.9000000000001</v>
      </c>
      <c r="H667" s="32">
        <v>0</v>
      </c>
      <c r="I667" s="32">
        <v>0</v>
      </c>
      <c r="J667" s="32">
        <v>0</v>
      </c>
      <c r="K667">
        <f t="shared" si="10"/>
        <v>0</v>
      </c>
    </row>
    <row r="668" spans="1:11" x14ac:dyDescent="0.2">
      <c r="A668" s="31" t="s">
        <v>12</v>
      </c>
      <c r="B668" s="38">
        <v>43369</v>
      </c>
      <c r="C668" s="32">
        <v>38744</v>
      </c>
      <c r="D668" s="32">
        <v>43622025</v>
      </c>
      <c r="E668" s="32">
        <v>1125</v>
      </c>
      <c r="F668" s="32">
        <v>1135</v>
      </c>
      <c r="G668" s="32">
        <v>1125.9000000000001</v>
      </c>
      <c r="H668" s="32">
        <v>1125</v>
      </c>
      <c r="I668" s="32">
        <v>-0.88</v>
      </c>
      <c r="J668" s="32">
        <v>-10</v>
      </c>
      <c r="K668">
        <f t="shared" si="10"/>
        <v>-8.8105726872246271E-3</v>
      </c>
    </row>
    <row r="669" spans="1:11" x14ac:dyDescent="0.2">
      <c r="A669" s="31" t="s">
        <v>12</v>
      </c>
      <c r="B669" s="38">
        <v>43370</v>
      </c>
      <c r="C669" s="32">
        <v>10305</v>
      </c>
      <c r="D669" s="32">
        <v>11902275</v>
      </c>
      <c r="E669" s="32">
        <v>1125</v>
      </c>
      <c r="F669" s="32">
        <v>0</v>
      </c>
      <c r="G669" s="32">
        <v>1155</v>
      </c>
      <c r="H669" s="32">
        <v>0</v>
      </c>
      <c r="I669" s="32">
        <v>0</v>
      </c>
      <c r="J669" s="32">
        <v>0</v>
      </c>
      <c r="K669">
        <f t="shared" si="10"/>
        <v>0</v>
      </c>
    </row>
    <row r="670" spans="1:11" x14ac:dyDescent="0.2">
      <c r="A670" s="31" t="s">
        <v>12</v>
      </c>
      <c r="B670" s="38">
        <v>43371</v>
      </c>
      <c r="C670" s="32">
        <v>37300</v>
      </c>
      <c r="D670" s="32">
        <v>42655145</v>
      </c>
      <c r="E670" s="32">
        <v>1145</v>
      </c>
      <c r="F670" s="32">
        <v>1145</v>
      </c>
      <c r="G670" s="32">
        <v>1143.57</v>
      </c>
      <c r="H670" s="32">
        <v>1145</v>
      </c>
      <c r="I670" s="32">
        <v>1.78</v>
      </c>
      <c r="J670" s="32">
        <v>20</v>
      </c>
      <c r="K670">
        <f t="shared" si="10"/>
        <v>1.777777777777767E-2</v>
      </c>
    </row>
    <row r="671" spans="1:11" x14ac:dyDescent="0.2">
      <c r="A671" s="31" t="s">
        <v>12</v>
      </c>
      <c r="B671" s="38">
        <v>43374</v>
      </c>
      <c r="C671" s="32">
        <v>148197</v>
      </c>
      <c r="D671" s="32">
        <v>168968210</v>
      </c>
      <c r="E671" s="32">
        <v>1140</v>
      </c>
      <c r="F671" s="32">
        <v>1140</v>
      </c>
      <c r="G671" s="32">
        <v>1140.1600000000001</v>
      </c>
      <c r="H671" s="32">
        <v>1140</v>
      </c>
      <c r="I671" s="32">
        <v>-0.44</v>
      </c>
      <c r="J671" s="32">
        <v>-5</v>
      </c>
      <c r="K671">
        <f t="shared" si="10"/>
        <v>-4.366812227074246E-3</v>
      </c>
    </row>
    <row r="672" spans="1:11" x14ac:dyDescent="0.2">
      <c r="A672" s="31" t="s">
        <v>12</v>
      </c>
      <c r="B672" s="38">
        <v>43375</v>
      </c>
      <c r="C672" s="32">
        <v>48211</v>
      </c>
      <c r="D672" s="32">
        <v>55238275</v>
      </c>
      <c r="E672" s="32">
        <v>1140</v>
      </c>
      <c r="F672" s="32">
        <v>1140</v>
      </c>
      <c r="G672" s="32">
        <v>1145.76</v>
      </c>
      <c r="H672" s="32">
        <v>1140</v>
      </c>
      <c r="I672" s="32">
        <v>0</v>
      </c>
      <c r="J672" s="32">
        <v>0</v>
      </c>
      <c r="K672">
        <f t="shared" si="10"/>
        <v>0</v>
      </c>
    </row>
    <row r="673" spans="1:11" x14ac:dyDescent="0.2">
      <c r="A673" s="31" t="s">
        <v>12</v>
      </c>
      <c r="B673" s="38">
        <v>43376</v>
      </c>
      <c r="C673" s="32">
        <v>87087</v>
      </c>
      <c r="D673" s="32">
        <v>99567310</v>
      </c>
      <c r="E673" s="32">
        <v>1145</v>
      </c>
      <c r="F673" s="32">
        <v>1145</v>
      </c>
      <c r="G673" s="32">
        <v>1143.31</v>
      </c>
      <c r="H673" s="32">
        <v>1135</v>
      </c>
      <c r="I673" s="32">
        <v>0.44</v>
      </c>
      <c r="J673" s="32">
        <v>5</v>
      </c>
      <c r="K673">
        <f t="shared" si="10"/>
        <v>4.3859649122806044E-3</v>
      </c>
    </row>
    <row r="674" spans="1:11" x14ac:dyDescent="0.2">
      <c r="A674" s="31" t="s">
        <v>12</v>
      </c>
      <c r="B674" s="38">
        <v>43377</v>
      </c>
      <c r="C674" s="32">
        <v>28989</v>
      </c>
      <c r="D674" s="32">
        <v>32920345</v>
      </c>
      <c r="E674" s="32">
        <v>1135</v>
      </c>
      <c r="F674" s="32">
        <v>1135</v>
      </c>
      <c r="G674" s="32">
        <v>1135.6199999999999</v>
      </c>
      <c r="H674" s="32">
        <v>1135</v>
      </c>
      <c r="I674" s="32">
        <v>-0.87</v>
      </c>
      <c r="J674" s="32">
        <v>-10</v>
      </c>
      <c r="K674">
        <f t="shared" si="10"/>
        <v>-8.733624454148492E-3</v>
      </c>
    </row>
    <row r="675" spans="1:11" x14ac:dyDescent="0.2">
      <c r="A675" s="31" t="s">
        <v>12</v>
      </c>
      <c r="B675" s="38">
        <v>43378</v>
      </c>
      <c r="C675" s="32">
        <v>39256</v>
      </c>
      <c r="D675" s="32">
        <v>44577435</v>
      </c>
      <c r="E675" s="32">
        <v>1135</v>
      </c>
      <c r="F675" s="32">
        <v>1135</v>
      </c>
      <c r="G675" s="32">
        <v>1135.56</v>
      </c>
      <c r="H675" s="32">
        <v>1135</v>
      </c>
      <c r="I675" s="32">
        <v>0</v>
      </c>
      <c r="J675" s="32">
        <v>0</v>
      </c>
      <c r="K675">
        <f t="shared" si="10"/>
        <v>0</v>
      </c>
    </row>
    <row r="676" spans="1:11" x14ac:dyDescent="0.2">
      <c r="A676" s="31" t="s">
        <v>12</v>
      </c>
      <c r="B676" s="38">
        <v>43381</v>
      </c>
      <c r="C676" s="32">
        <v>32600</v>
      </c>
      <c r="D676" s="32">
        <v>37062950</v>
      </c>
      <c r="E676" s="32">
        <v>1140</v>
      </c>
      <c r="F676" s="32">
        <v>1140</v>
      </c>
      <c r="G676" s="32">
        <v>1136.9000000000001</v>
      </c>
      <c r="H676" s="32">
        <v>1135</v>
      </c>
      <c r="I676" s="32">
        <v>0.44</v>
      </c>
      <c r="J676" s="32">
        <v>5</v>
      </c>
      <c r="K676">
        <f t="shared" si="10"/>
        <v>4.405286343612369E-3</v>
      </c>
    </row>
    <row r="677" spans="1:11" x14ac:dyDescent="0.2">
      <c r="A677" s="31" t="s">
        <v>12</v>
      </c>
      <c r="B677" s="38">
        <v>43382</v>
      </c>
      <c r="C677" s="32">
        <v>106623</v>
      </c>
      <c r="D677" s="32">
        <v>120352450</v>
      </c>
      <c r="E677" s="32">
        <v>1125</v>
      </c>
      <c r="F677" s="32">
        <v>1125</v>
      </c>
      <c r="G677" s="32">
        <v>1128.77</v>
      </c>
      <c r="H677" s="32">
        <v>1120</v>
      </c>
      <c r="I677" s="32">
        <v>-1.32</v>
      </c>
      <c r="J677" s="32">
        <v>-15</v>
      </c>
      <c r="K677">
        <f t="shared" si="10"/>
        <v>-1.3157894736842146E-2</v>
      </c>
    </row>
    <row r="678" spans="1:11" x14ac:dyDescent="0.2">
      <c r="A678" s="31" t="s">
        <v>12</v>
      </c>
      <c r="B678" s="38">
        <v>43383</v>
      </c>
      <c r="C678" s="32">
        <v>15392</v>
      </c>
      <c r="D678" s="32">
        <v>17398000</v>
      </c>
      <c r="E678" s="32">
        <v>1130</v>
      </c>
      <c r="F678" s="32">
        <v>1130</v>
      </c>
      <c r="G678" s="32">
        <v>1130.33</v>
      </c>
      <c r="H678" s="32">
        <v>1130</v>
      </c>
      <c r="I678" s="32">
        <v>0.44</v>
      </c>
      <c r="J678" s="32">
        <v>5</v>
      </c>
      <c r="K678">
        <f t="shared" si="10"/>
        <v>4.4444444444444731E-3</v>
      </c>
    </row>
    <row r="679" spans="1:11" x14ac:dyDescent="0.2">
      <c r="A679" s="31" t="s">
        <v>12</v>
      </c>
      <c r="B679" s="38">
        <v>43384</v>
      </c>
      <c r="C679" s="32">
        <v>46724</v>
      </c>
      <c r="D679" s="32">
        <v>52305435</v>
      </c>
      <c r="E679" s="32">
        <v>1105</v>
      </c>
      <c r="F679" s="32">
        <v>1125</v>
      </c>
      <c r="G679" s="32">
        <v>1119.46</v>
      </c>
      <c r="H679" s="32">
        <v>1105</v>
      </c>
      <c r="I679" s="32">
        <v>-2.21</v>
      </c>
      <c r="J679" s="32">
        <v>-25</v>
      </c>
      <c r="K679">
        <f t="shared" si="10"/>
        <v>-2.2123893805309769E-2</v>
      </c>
    </row>
    <row r="680" spans="1:11" x14ac:dyDescent="0.2">
      <c r="A680" s="31" t="s">
        <v>12</v>
      </c>
      <c r="B680" s="38">
        <v>43385</v>
      </c>
      <c r="C680" s="32">
        <v>177239</v>
      </c>
      <c r="D680" s="32">
        <v>198685420</v>
      </c>
      <c r="E680" s="32">
        <v>1110</v>
      </c>
      <c r="F680" s="32">
        <v>1130</v>
      </c>
      <c r="G680" s="32">
        <v>1121</v>
      </c>
      <c r="H680" s="32">
        <v>1110</v>
      </c>
      <c r="I680" s="32">
        <v>0.45</v>
      </c>
      <c r="J680" s="32">
        <v>5</v>
      </c>
      <c r="K680">
        <f t="shared" si="10"/>
        <v>4.5248868778280382E-3</v>
      </c>
    </row>
    <row r="681" spans="1:11" x14ac:dyDescent="0.2">
      <c r="A681" s="31" t="s">
        <v>12</v>
      </c>
      <c r="B681" s="38">
        <v>43389</v>
      </c>
      <c r="C681" s="32">
        <v>44838</v>
      </c>
      <c r="D681" s="32">
        <v>50394370</v>
      </c>
      <c r="E681" s="32">
        <v>1125</v>
      </c>
      <c r="F681" s="32">
        <v>1125</v>
      </c>
      <c r="G681" s="32">
        <v>1123.92</v>
      </c>
      <c r="H681" s="32">
        <v>1125</v>
      </c>
      <c r="I681" s="32">
        <v>1.35</v>
      </c>
      <c r="J681" s="32">
        <v>15</v>
      </c>
      <c r="K681">
        <f t="shared" si="10"/>
        <v>1.3513513513513598E-2</v>
      </c>
    </row>
    <row r="682" spans="1:11" x14ac:dyDescent="0.2">
      <c r="A682" s="31" t="s">
        <v>12</v>
      </c>
      <c r="B682" s="38">
        <v>43390</v>
      </c>
      <c r="C682" s="32">
        <v>13197</v>
      </c>
      <c r="D682" s="32">
        <v>14758155</v>
      </c>
      <c r="E682" s="32">
        <v>1115</v>
      </c>
      <c r="F682" s="32">
        <v>1115</v>
      </c>
      <c r="G682" s="32">
        <v>1118.3</v>
      </c>
      <c r="H682" s="32">
        <v>1115</v>
      </c>
      <c r="I682" s="32">
        <v>-0.89</v>
      </c>
      <c r="J682" s="32">
        <v>-10</v>
      </c>
      <c r="K682">
        <f t="shared" si="10"/>
        <v>-8.8888888888888351E-3</v>
      </c>
    </row>
    <row r="683" spans="1:11" x14ac:dyDescent="0.2">
      <c r="A683" s="31" t="s">
        <v>12</v>
      </c>
      <c r="B683" s="38">
        <v>43391</v>
      </c>
      <c r="C683" s="32">
        <v>56932</v>
      </c>
      <c r="D683" s="32">
        <v>64156540</v>
      </c>
      <c r="E683" s="32">
        <v>1140</v>
      </c>
      <c r="F683" s="32">
        <v>1140</v>
      </c>
      <c r="G683" s="32">
        <v>1126.9000000000001</v>
      </c>
      <c r="H683" s="32">
        <v>1115</v>
      </c>
      <c r="I683" s="32">
        <v>2.2400000000000002</v>
      </c>
      <c r="J683" s="32">
        <v>25</v>
      </c>
      <c r="K683">
        <f t="shared" si="10"/>
        <v>2.2421524663677195E-2</v>
      </c>
    </row>
    <row r="684" spans="1:11" x14ac:dyDescent="0.2">
      <c r="A684" s="31" t="s">
        <v>12</v>
      </c>
      <c r="B684" s="38">
        <v>43392</v>
      </c>
      <c r="C684" s="32">
        <v>35381</v>
      </c>
      <c r="D684" s="32">
        <v>39626720</v>
      </c>
      <c r="E684" s="32">
        <v>1120</v>
      </c>
      <c r="F684" s="32">
        <v>1120</v>
      </c>
      <c r="G684" s="32">
        <v>1120</v>
      </c>
      <c r="H684" s="32">
        <v>1120</v>
      </c>
      <c r="I684" s="32">
        <v>-1.75</v>
      </c>
      <c r="J684" s="32">
        <v>-20</v>
      </c>
      <c r="K684">
        <f t="shared" si="10"/>
        <v>-1.7543859649122862E-2</v>
      </c>
    </row>
    <row r="685" spans="1:11" x14ac:dyDescent="0.2">
      <c r="A685" s="31" t="s">
        <v>12</v>
      </c>
      <c r="B685" s="38">
        <v>43395</v>
      </c>
      <c r="C685" s="32">
        <v>35223</v>
      </c>
      <c r="D685" s="32">
        <v>39405465</v>
      </c>
      <c r="E685" s="32">
        <v>1120</v>
      </c>
      <c r="F685" s="32">
        <v>1120</v>
      </c>
      <c r="G685" s="32">
        <v>1118.74</v>
      </c>
      <c r="H685" s="32">
        <v>1120</v>
      </c>
      <c r="I685" s="32">
        <v>0</v>
      </c>
      <c r="J685" s="32">
        <v>0</v>
      </c>
      <c r="K685">
        <f t="shared" si="10"/>
        <v>0</v>
      </c>
    </row>
    <row r="686" spans="1:11" x14ac:dyDescent="0.2">
      <c r="A686" s="31" t="s">
        <v>12</v>
      </c>
      <c r="B686" s="38">
        <v>43396</v>
      </c>
      <c r="C686" s="32">
        <v>274546</v>
      </c>
      <c r="D686" s="32">
        <v>303013770</v>
      </c>
      <c r="E686" s="32">
        <v>1120</v>
      </c>
      <c r="F686" s="32">
        <v>1120</v>
      </c>
      <c r="G686" s="32">
        <v>1103.69</v>
      </c>
      <c r="H686" s="32">
        <v>1100</v>
      </c>
      <c r="I686" s="32">
        <v>0</v>
      </c>
      <c r="J686" s="32">
        <v>0</v>
      </c>
      <c r="K686">
        <f t="shared" si="10"/>
        <v>0</v>
      </c>
    </row>
    <row r="687" spans="1:11" x14ac:dyDescent="0.2">
      <c r="A687" s="31" t="s">
        <v>12</v>
      </c>
      <c r="B687" s="38">
        <v>43397</v>
      </c>
      <c r="C687" s="32">
        <v>71202</v>
      </c>
      <c r="D687" s="32">
        <v>79649190</v>
      </c>
      <c r="E687" s="32">
        <v>1120</v>
      </c>
      <c r="F687" s="32">
        <v>1120</v>
      </c>
      <c r="G687" s="32">
        <v>1118.6400000000001</v>
      </c>
      <c r="H687" s="32">
        <v>1120</v>
      </c>
      <c r="I687" s="32">
        <v>0</v>
      </c>
      <c r="J687" s="32">
        <v>0</v>
      </c>
      <c r="K687">
        <f t="shared" si="10"/>
        <v>0</v>
      </c>
    </row>
    <row r="688" spans="1:11" x14ac:dyDescent="0.2">
      <c r="A688" s="31" t="s">
        <v>12</v>
      </c>
      <c r="B688" s="38">
        <v>43398</v>
      </c>
      <c r="C688" s="32">
        <v>54318</v>
      </c>
      <c r="D688" s="32">
        <v>59768320</v>
      </c>
      <c r="E688" s="32">
        <v>1100</v>
      </c>
      <c r="F688" s="32">
        <v>1100</v>
      </c>
      <c r="G688" s="32">
        <v>1100.3399999999999</v>
      </c>
      <c r="H688" s="32">
        <v>1100</v>
      </c>
      <c r="I688" s="32">
        <v>-1.79</v>
      </c>
      <c r="J688" s="32">
        <v>-20</v>
      </c>
      <c r="K688">
        <f t="shared" si="10"/>
        <v>-1.7857142857142905E-2</v>
      </c>
    </row>
    <row r="689" spans="1:11" x14ac:dyDescent="0.2">
      <c r="A689" s="31" t="s">
        <v>12</v>
      </c>
      <c r="B689" s="38">
        <v>43399</v>
      </c>
      <c r="C689" s="32">
        <v>213522</v>
      </c>
      <c r="D689" s="32">
        <v>230265885</v>
      </c>
      <c r="E689" s="32">
        <v>1075</v>
      </c>
      <c r="F689" s="32">
        <v>1100</v>
      </c>
      <c r="G689" s="32">
        <v>1078.42</v>
      </c>
      <c r="H689" s="32">
        <v>1075</v>
      </c>
      <c r="I689" s="32">
        <v>-2.27</v>
      </c>
      <c r="J689" s="32">
        <v>-25</v>
      </c>
      <c r="K689">
        <f t="shared" si="10"/>
        <v>-2.2727272727272707E-2</v>
      </c>
    </row>
    <row r="690" spans="1:11" x14ac:dyDescent="0.2">
      <c r="A690" s="31" t="s">
        <v>12</v>
      </c>
      <c r="B690" s="38">
        <v>43402</v>
      </c>
      <c r="C690" s="32">
        <v>47888</v>
      </c>
      <c r="D690" s="32">
        <v>51880200</v>
      </c>
      <c r="E690" s="32">
        <v>1070</v>
      </c>
      <c r="F690" s="32">
        <v>1095</v>
      </c>
      <c r="G690" s="32">
        <v>1083.3699999999999</v>
      </c>
      <c r="H690" s="32">
        <v>1065</v>
      </c>
      <c r="I690" s="32">
        <v>-0.47</v>
      </c>
      <c r="J690" s="32">
        <v>-5</v>
      </c>
      <c r="K690">
        <f t="shared" si="10"/>
        <v>-4.6511627906976605E-3</v>
      </c>
    </row>
    <row r="691" spans="1:11" x14ac:dyDescent="0.2">
      <c r="A691" s="31" t="s">
        <v>12</v>
      </c>
      <c r="B691" s="38">
        <v>43403</v>
      </c>
      <c r="C691" s="32">
        <v>23394</v>
      </c>
      <c r="D691" s="32">
        <v>24930455</v>
      </c>
      <c r="E691" s="32">
        <v>1070</v>
      </c>
      <c r="F691" s="32">
        <v>1070</v>
      </c>
      <c r="G691" s="32">
        <v>1065.68</v>
      </c>
      <c r="H691" s="32">
        <v>1070</v>
      </c>
      <c r="I691" s="32">
        <v>0</v>
      </c>
      <c r="J691" s="32">
        <v>0</v>
      </c>
      <c r="K691">
        <f t="shared" si="10"/>
        <v>0</v>
      </c>
    </row>
    <row r="692" spans="1:11" x14ac:dyDescent="0.2">
      <c r="A692" s="31" t="s">
        <v>12</v>
      </c>
      <c r="B692" s="38">
        <v>43404</v>
      </c>
      <c r="C692" s="32">
        <v>962433</v>
      </c>
      <c r="D692" s="32">
        <v>1064449740</v>
      </c>
      <c r="E692" s="32">
        <v>1100</v>
      </c>
      <c r="F692" s="32">
        <v>1140</v>
      </c>
      <c r="G692" s="32">
        <v>1106</v>
      </c>
      <c r="H692" s="32">
        <v>1100</v>
      </c>
      <c r="I692" s="32">
        <v>2.8</v>
      </c>
      <c r="J692" s="32">
        <v>30</v>
      </c>
      <c r="K692">
        <f t="shared" si="10"/>
        <v>2.8037383177569986E-2</v>
      </c>
    </row>
    <row r="693" spans="1:11" x14ac:dyDescent="0.2">
      <c r="A693" s="31" t="s">
        <v>12</v>
      </c>
      <c r="B693" s="38">
        <v>43405</v>
      </c>
      <c r="C693" s="32">
        <v>375631</v>
      </c>
      <c r="D693" s="32">
        <v>424382930</v>
      </c>
      <c r="E693" s="32">
        <v>1180</v>
      </c>
      <c r="F693" s="32">
        <v>1180</v>
      </c>
      <c r="G693" s="32">
        <v>1129.79</v>
      </c>
      <c r="H693" s="32">
        <v>1050</v>
      </c>
      <c r="I693" s="32">
        <v>7.27</v>
      </c>
      <c r="J693" s="32">
        <v>80</v>
      </c>
      <c r="K693">
        <f t="shared" si="10"/>
        <v>7.2727272727272751E-2</v>
      </c>
    </row>
    <row r="694" spans="1:11" x14ac:dyDescent="0.2">
      <c r="A694" s="31" t="s">
        <v>12</v>
      </c>
      <c r="B694" s="38">
        <v>43406</v>
      </c>
      <c r="C694" s="32">
        <v>110082</v>
      </c>
      <c r="D694" s="32">
        <v>127253060</v>
      </c>
      <c r="E694" s="32">
        <v>1170</v>
      </c>
      <c r="F694" s="32">
        <v>1170</v>
      </c>
      <c r="G694" s="32">
        <v>1155.98</v>
      </c>
      <c r="H694" s="32">
        <v>1130</v>
      </c>
      <c r="I694" s="32">
        <v>-0.85</v>
      </c>
      <c r="J694" s="32">
        <v>-10</v>
      </c>
      <c r="K694">
        <f t="shared" si="10"/>
        <v>-8.4745762711864181E-3</v>
      </c>
    </row>
    <row r="695" spans="1:11" x14ac:dyDescent="0.2">
      <c r="A695" s="31" t="s">
        <v>12</v>
      </c>
      <c r="B695" s="38">
        <v>43410</v>
      </c>
      <c r="C695" s="32">
        <v>42055</v>
      </c>
      <c r="D695" s="32">
        <v>48074195</v>
      </c>
      <c r="E695" s="32">
        <v>1170</v>
      </c>
      <c r="F695" s="32">
        <v>1170</v>
      </c>
      <c r="G695" s="32">
        <v>1143.1300000000001</v>
      </c>
      <c r="H695" s="32">
        <v>1130</v>
      </c>
      <c r="I695" s="32">
        <v>0</v>
      </c>
      <c r="J695" s="32">
        <v>0</v>
      </c>
      <c r="K695">
        <f t="shared" si="10"/>
        <v>0</v>
      </c>
    </row>
    <row r="696" spans="1:11" x14ac:dyDescent="0.2">
      <c r="A696" s="31" t="s">
        <v>12</v>
      </c>
      <c r="B696" s="38">
        <v>43411</v>
      </c>
      <c r="C696" s="32">
        <v>297114</v>
      </c>
      <c r="D696" s="32">
        <v>346770570</v>
      </c>
      <c r="E696" s="32">
        <v>1150</v>
      </c>
      <c r="F696" s="32">
        <v>1175</v>
      </c>
      <c r="G696" s="32">
        <v>1167.1300000000001</v>
      </c>
      <c r="H696" s="32">
        <v>1150</v>
      </c>
      <c r="I696" s="32">
        <v>-1.71</v>
      </c>
      <c r="J696" s="32">
        <v>-20</v>
      </c>
      <c r="K696">
        <f t="shared" si="10"/>
        <v>-1.7094017094017144E-2</v>
      </c>
    </row>
    <row r="697" spans="1:11" x14ac:dyDescent="0.2">
      <c r="A697" s="31" t="s">
        <v>12</v>
      </c>
      <c r="B697" s="38">
        <v>43412</v>
      </c>
      <c r="C697" s="32">
        <v>32928</v>
      </c>
      <c r="D697" s="32">
        <v>37778660</v>
      </c>
      <c r="E697" s="32">
        <v>1150</v>
      </c>
      <c r="F697" s="32">
        <v>1150</v>
      </c>
      <c r="G697" s="32">
        <v>1147.31</v>
      </c>
      <c r="H697" s="32">
        <v>1145</v>
      </c>
      <c r="I697" s="32">
        <v>0</v>
      </c>
      <c r="J697" s="32">
        <v>0</v>
      </c>
      <c r="K697">
        <f t="shared" si="10"/>
        <v>0</v>
      </c>
    </row>
    <row r="698" spans="1:11" x14ac:dyDescent="0.2">
      <c r="A698" s="31" t="s">
        <v>12</v>
      </c>
      <c r="B698" s="38">
        <v>43413</v>
      </c>
      <c r="C698" s="32">
        <v>15644</v>
      </c>
      <c r="D698" s="32">
        <v>17990600</v>
      </c>
      <c r="E698" s="32">
        <v>1150</v>
      </c>
      <c r="F698" s="32">
        <v>1150</v>
      </c>
      <c r="G698" s="32">
        <v>1150</v>
      </c>
      <c r="H698" s="32">
        <v>1150</v>
      </c>
      <c r="I698" s="32">
        <v>0</v>
      </c>
      <c r="J698" s="32">
        <v>0</v>
      </c>
      <c r="K698">
        <f t="shared" si="10"/>
        <v>0</v>
      </c>
    </row>
    <row r="699" spans="1:11" x14ac:dyDescent="0.2">
      <c r="A699" s="31" t="s">
        <v>12</v>
      </c>
      <c r="B699" s="38">
        <v>43417</v>
      </c>
      <c r="C699" s="32">
        <v>19994</v>
      </c>
      <c r="D699" s="32">
        <v>22693190</v>
      </c>
      <c r="E699" s="32">
        <v>1135</v>
      </c>
      <c r="F699" s="32">
        <v>1135</v>
      </c>
      <c r="G699" s="32">
        <v>1135</v>
      </c>
      <c r="H699" s="32">
        <v>1135</v>
      </c>
      <c r="I699" s="32">
        <v>-1.3</v>
      </c>
      <c r="J699" s="32">
        <v>-15</v>
      </c>
      <c r="K699">
        <f t="shared" si="10"/>
        <v>-1.3043478260869601E-2</v>
      </c>
    </row>
    <row r="700" spans="1:11" x14ac:dyDescent="0.2">
      <c r="A700" s="31" t="s">
        <v>12</v>
      </c>
      <c r="B700" s="38">
        <v>43418</v>
      </c>
      <c r="C700" s="32">
        <v>24212</v>
      </c>
      <c r="D700" s="32">
        <v>27474140</v>
      </c>
      <c r="E700" s="32">
        <v>1135</v>
      </c>
      <c r="F700" s="32">
        <v>1135</v>
      </c>
      <c r="G700" s="32">
        <v>1134.73</v>
      </c>
      <c r="H700" s="32">
        <v>1135</v>
      </c>
      <c r="I700" s="32">
        <v>0</v>
      </c>
      <c r="J700" s="32">
        <v>0</v>
      </c>
      <c r="K700">
        <f t="shared" si="10"/>
        <v>0</v>
      </c>
    </row>
    <row r="701" spans="1:11" x14ac:dyDescent="0.2">
      <c r="A701" s="31" t="s">
        <v>12</v>
      </c>
      <c r="B701" s="38">
        <v>43419</v>
      </c>
      <c r="C701" s="32">
        <v>66821</v>
      </c>
      <c r="D701" s="32">
        <v>76273690</v>
      </c>
      <c r="E701" s="32">
        <v>1140</v>
      </c>
      <c r="F701" s="32">
        <v>1145</v>
      </c>
      <c r="G701" s="32">
        <v>1141.46</v>
      </c>
      <c r="H701" s="32">
        <v>1135</v>
      </c>
      <c r="I701" s="32">
        <v>0.44</v>
      </c>
      <c r="J701" s="32">
        <v>5</v>
      </c>
      <c r="K701">
        <f t="shared" si="10"/>
        <v>4.405286343612369E-3</v>
      </c>
    </row>
    <row r="702" spans="1:11" x14ac:dyDescent="0.2">
      <c r="A702" s="31" t="s">
        <v>12</v>
      </c>
      <c r="B702" s="38">
        <v>43420</v>
      </c>
      <c r="C702" s="32">
        <v>221819</v>
      </c>
      <c r="D702" s="32">
        <v>257578285</v>
      </c>
      <c r="E702" s="32">
        <v>1175</v>
      </c>
      <c r="F702" s="32">
        <v>1175</v>
      </c>
      <c r="G702" s="32">
        <v>1161.21</v>
      </c>
      <c r="H702" s="32">
        <v>1130</v>
      </c>
      <c r="I702" s="32">
        <v>3.07</v>
      </c>
      <c r="J702" s="32">
        <v>35</v>
      </c>
      <c r="K702">
        <f t="shared" si="10"/>
        <v>3.0701754385964897E-2</v>
      </c>
    </row>
    <row r="703" spans="1:11" x14ac:dyDescent="0.2">
      <c r="A703" s="31" t="s">
        <v>12</v>
      </c>
      <c r="B703" s="38">
        <v>43423</v>
      </c>
      <c r="C703" s="32">
        <v>471310</v>
      </c>
      <c r="D703" s="32">
        <v>550948750</v>
      </c>
      <c r="E703" s="32">
        <v>1165</v>
      </c>
      <c r="F703" s="32">
        <v>1185</v>
      </c>
      <c r="G703" s="32">
        <v>1168.97</v>
      </c>
      <c r="H703" s="32">
        <v>1165</v>
      </c>
      <c r="I703" s="32">
        <v>-0.85</v>
      </c>
      <c r="J703" s="32">
        <v>-10</v>
      </c>
      <c r="K703">
        <f t="shared" si="10"/>
        <v>-8.5106382978723527E-3</v>
      </c>
    </row>
    <row r="704" spans="1:11" x14ac:dyDescent="0.2">
      <c r="A704" s="31" t="s">
        <v>12</v>
      </c>
      <c r="B704" s="38">
        <v>43424</v>
      </c>
      <c r="C704" s="32">
        <v>101579</v>
      </c>
      <c r="D704" s="32">
        <v>114732565</v>
      </c>
      <c r="E704" s="32">
        <v>1120</v>
      </c>
      <c r="F704" s="32">
        <v>1130</v>
      </c>
      <c r="G704" s="32">
        <v>1129.49</v>
      </c>
      <c r="H704" s="32">
        <v>1120</v>
      </c>
      <c r="I704" s="32">
        <v>-3.86</v>
      </c>
      <c r="J704" s="32">
        <v>-45</v>
      </c>
      <c r="K704">
        <f t="shared" si="10"/>
        <v>-3.8626609442060089E-2</v>
      </c>
    </row>
    <row r="705" spans="1:11" x14ac:dyDescent="0.2">
      <c r="A705" s="31" t="s">
        <v>12</v>
      </c>
      <c r="B705" s="38">
        <v>43425</v>
      </c>
      <c r="C705" s="32">
        <v>274195</v>
      </c>
      <c r="D705" s="32">
        <v>291424220</v>
      </c>
      <c r="E705" s="32">
        <v>1070</v>
      </c>
      <c r="F705" s="32">
        <v>1120</v>
      </c>
      <c r="G705" s="32">
        <v>1062.8399999999999</v>
      </c>
      <c r="H705" s="32">
        <v>1045</v>
      </c>
      <c r="I705" s="32">
        <v>-4.46</v>
      </c>
      <c r="J705" s="32">
        <v>-50</v>
      </c>
      <c r="K705">
        <f t="shared" si="10"/>
        <v>-4.4642857142857095E-2</v>
      </c>
    </row>
    <row r="706" spans="1:11" x14ac:dyDescent="0.2">
      <c r="A706" s="31" t="s">
        <v>12</v>
      </c>
      <c r="B706" s="38">
        <v>43426</v>
      </c>
      <c r="C706" s="32">
        <v>13038</v>
      </c>
      <c r="D706" s="32">
        <v>13803835</v>
      </c>
      <c r="E706" s="32">
        <v>1060</v>
      </c>
      <c r="F706" s="32">
        <v>1060</v>
      </c>
      <c r="G706" s="32">
        <v>1058.74</v>
      </c>
      <c r="H706" s="32">
        <v>1060</v>
      </c>
      <c r="I706" s="32">
        <v>-0.93</v>
      </c>
      <c r="J706" s="32">
        <v>-10</v>
      </c>
      <c r="K706">
        <f t="shared" si="10"/>
        <v>-9.3457943925233655E-3</v>
      </c>
    </row>
    <row r="707" spans="1:11" x14ac:dyDescent="0.2">
      <c r="A707" s="31" t="s">
        <v>12</v>
      </c>
      <c r="B707" s="38">
        <v>43427</v>
      </c>
      <c r="C707" s="32">
        <v>28298</v>
      </c>
      <c r="D707" s="32">
        <v>29847095</v>
      </c>
      <c r="E707" s="32">
        <v>1030</v>
      </c>
      <c r="F707" s="32">
        <v>1030</v>
      </c>
      <c r="G707" s="32">
        <v>1054.74</v>
      </c>
      <c r="H707" s="32">
        <v>1030</v>
      </c>
      <c r="I707" s="32">
        <v>-2.83</v>
      </c>
      <c r="J707" s="32">
        <v>-30</v>
      </c>
      <c r="K707">
        <f t="shared" si="10"/>
        <v>-2.8301886792452824E-2</v>
      </c>
    </row>
    <row r="708" spans="1:11" x14ac:dyDescent="0.2">
      <c r="A708" s="31" t="s">
        <v>12</v>
      </c>
      <c r="B708" s="38">
        <v>43430</v>
      </c>
      <c r="C708" s="32">
        <v>73897</v>
      </c>
      <c r="D708" s="32">
        <v>77903545</v>
      </c>
      <c r="E708" s="32">
        <v>1050</v>
      </c>
      <c r="F708" s="32">
        <v>1060</v>
      </c>
      <c r="G708" s="32">
        <v>1054.22</v>
      </c>
      <c r="H708" s="32">
        <v>1050</v>
      </c>
      <c r="I708" s="32">
        <v>1.94</v>
      </c>
      <c r="J708" s="32">
        <v>20</v>
      </c>
      <c r="K708">
        <f t="shared" ref="K708:K731" si="11">+E708/E707-1</f>
        <v>1.9417475728155331E-2</v>
      </c>
    </row>
    <row r="709" spans="1:11" x14ac:dyDescent="0.2">
      <c r="A709" s="31" t="s">
        <v>12</v>
      </c>
      <c r="B709" s="38">
        <v>43431</v>
      </c>
      <c r="C709" s="32">
        <v>163843</v>
      </c>
      <c r="D709" s="32">
        <v>168389950</v>
      </c>
      <c r="E709" s="32">
        <v>1030</v>
      </c>
      <c r="F709" s="32">
        <v>1030</v>
      </c>
      <c r="G709" s="32">
        <v>1027.75</v>
      </c>
      <c r="H709" s="32">
        <v>1000</v>
      </c>
      <c r="I709" s="32">
        <v>-1.9</v>
      </c>
      <c r="J709" s="32">
        <v>-20</v>
      </c>
      <c r="K709">
        <f t="shared" si="11"/>
        <v>-1.9047619047619091E-2</v>
      </c>
    </row>
    <row r="710" spans="1:11" x14ac:dyDescent="0.2">
      <c r="A710" s="31" t="s">
        <v>12</v>
      </c>
      <c r="B710" s="38">
        <v>43432</v>
      </c>
      <c r="C710" s="32">
        <v>390758</v>
      </c>
      <c r="D710" s="32">
        <v>400919675</v>
      </c>
      <c r="E710" s="32">
        <v>1030</v>
      </c>
      <c r="F710" s="32">
        <v>1030</v>
      </c>
      <c r="G710" s="32">
        <v>1026.01</v>
      </c>
      <c r="H710" s="32">
        <v>1020</v>
      </c>
      <c r="I710" s="32">
        <v>0</v>
      </c>
      <c r="J710" s="32">
        <v>0</v>
      </c>
      <c r="K710">
        <f t="shared" si="11"/>
        <v>0</v>
      </c>
    </row>
    <row r="711" spans="1:11" x14ac:dyDescent="0.2">
      <c r="A711" s="31" t="s">
        <v>12</v>
      </c>
      <c r="B711" s="38">
        <v>43433</v>
      </c>
      <c r="C711" s="32">
        <v>20515</v>
      </c>
      <c r="D711" s="32">
        <v>21093570</v>
      </c>
      <c r="E711" s="32">
        <v>1025</v>
      </c>
      <c r="F711" s="32">
        <v>1030</v>
      </c>
      <c r="G711" s="32">
        <v>1028.2</v>
      </c>
      <c r="H711" s="32">
        <v>1025</v>
      </c>
      <c r="I711" s="32">
        <v>-0.49</v>
      </c>
      <c r="J711" s="32">
        <v>-5</v>
      </c>
      <c r="K711">
        <f t="shared" si="11"/>
        <v>-4.8543689320388328E-3</v>
      </c>
    </row>
    <row r="712" spans="1:11" x14ac:dyDescent="0.2">
      <c r="A712" s="31" t="s">
        <v>12</v>
      </c>
      <c r="B712" s="38">
        <v>43434</v>
      </c>
      <c r="C712" s="32">
        <v>60757</v>
      </c>
      <c r="D712" s="32">
        <v>61472520</v>
      </c>
      <c r="E712" s="32">
        <v>1010</v>
      </c>
      <c r="F712" s="32">
        <v>1010</v>
      </c>
      <c r="G712" s="32">
        <v>1011.78</v>
      </c>
      <c r="H712" s="32">
        <v>1010</v>
      </c>
      <c r="I712" s="32">
        <v>-1.46</v>
      </c>
      <c r="J712" s="32">
        <v>-15</v>
      </c>
      <c r="K712">
        <f t="shared" si="11"/>
        <v>-1.4634146341463428E-2</v>
      </c>
    </row>
    <row r="713" spans="1:11" x14ac:dyDescent="0.2">
      <c r="A713" s="31" t="s">
        <v>12</v>
      </c>
      <c r="B713" s="38">
        <v>43437</v>
      </c>
      <c r="C713" s="32">
        <v>136752</v>
      </c>
      <c r="D713" s="32">
        <v>139543545</v>
      </c>
      <c r="E713" s="32">
        <v>1010</v>
      </c>
      <c r="F713" s="32">
        <v>1020</v>
      </c>
      <c r="G713" s="32">
        <v>1020.41</v>
      </c>
      <c r="H713" s="32">
        <v>1010</v>
      </c>
      <c r="I713" s="32">
        <v>0</v>
      </c>
      <c r="J713" s="32">
        <v>0</v>
      </c>
      <c r="K713">
        <f t="shared" si="11"/>
        <v>0</v>
      </c>
    </row>
    <row r="714" spans="1:11" x14ac:dyDescent="0.2">
      <c r="A714" s="31" t="s">
        <v>12</v>
      </c>
      <c r="B714" s="38">
        <v>43438</v>
      </c>
      <c r="C714" s="32">
        <v>239311</v>
      </c>
      <c r="D714" s="32">
        <v>244215095</v>
      </c>
      <c r="E714" s="32">
        <v>1025</v>
      </c>
      <c r="F714" s="32">
        <v>1025</v>
      </c>
      <c r="G714" s="32">
        <v>1020.49</v>
      </c>
      <c r="H714" s="32">
        <v>1020</v>
      </c>
      <c r="I714" s="32">
        <v>1.49</v>
      </c>
      <c r="J714" s="32">
        <v>15</v>
      </c>
      <c r="K714">
        <f t="shared" si="11"/>
        <v>1.4851485148514865E-2</v>
      </c>
    </row>
    <row r="715" spans="1:11" x14ac:dyDescent="0.2">
      <c r="A715" s="31" t="s">
        <v>12</v>
      </c>
      <c r="B715" s="38">
        <v>43439</v>
      </c>
      <c r="C715" s="32">
        <v>11086</v>
      </c>
      <c r="D715" s="32">
        <v>11296465</v>
      </c>
      <c r="E715" s="32">
        <v>1020</v>
      </c>
      <c r="F715" s="32">
        <v>1020</v>
      </c>
      <c r="G715" s="32">
        <v>1018.98</v>
      </c>
      <c r="H715" s="32">
        <v>1020</v>
      </c>
      <c r="I715" s="32">
        <v>-0.49</v>
      </c>
      <c r="J715" s="32">
        <v>-5</v>
      </c>
      <c r="K715">
        <f t="shared" si="11"/>
        <v>-4.8780487804878092E-3</v>
      </c>
    </row>
    <row r="716" spans="1:11" x14ac:dyDescent="0.2">
      <c r="A716" s="31" t="s">
        <v>12</v>
      </c>
      <c r="B716" s="38">
        <v>43440</v>
      </c>
      <c r="C716" s="32">
        <v>206438</v>
      </c>
      <c r="D716" s="32">
        <v>213587330</v>
      </c>
      <c r="E716" s="32">
        <v>1020</v>
      </c>
      <c r="F716" s="32">
        <v>1050</v>
      </c>
      <c r="G716" s="32">
        <v>1034.6300000000001</v>
      </c>
      <c r="H716" s="32">
        <v>1015</v>
      </c>
      <c r="I716" s="32">
        <v>0</v>
      </c>
      <c r="J716" s="32">
        <v>0</v>
      </c>
      <c r="K716">
        <f t="shared" si="11"/>
        <v>0</v>
      </c>
    </row>
    <row r="717" spans="1:11" x14ac:dyDescent="0.2">
      <c r="A717" s="31" t="s">
        <v>12</v>
      </c>
      <c r="B717" s="38">
        <v>43441</v>
      </c>
      <c r="C717" s="32">
        <v>10740</v>
      </c>
      <c r="D717" s="32">
        <v>11044475</v>
      </c>
      <c r="E717" s="32">
        <v>1020</v>
      </c>
      <c r="F717" s="32">
        <v>0</v>
      </c>
      <c r="G717" s="32">
        <v>1028.3499999999999</v>
      </c>
      <c r="H717" s="32">
        <v>0</v>
      </c>
      <c r="I717" s="32">
        <v>0</v>
      </c>
      <c r="J717" s="32">
        <v>0</v>
      </c>
      <c r="K717">
        <f t="shared" si="11"/>
        <v>0</v>
      </c>
    </row>
    <row r="718" spans="1:11" x14ac:dyDescent="0.2">
      <c r="A718" s="31" t="s">
        <v>12</v>
      </c>
      <c r="B718" s="38">
        <v>43444</v>
      </c>
      <c r="C718" s="32">
        <v>38490</v>
      </c>
      <c r="D718" s="32">
        <v>39452130</v>
      </c>
      <c r="E718" s="32">
        <v>1030</v>
      </c>
      <c r="F718" s="32">
        <v>1030</v>
      </c>
      <c r="G718" s="32">
        <v>1025</v>
      </c>
      <c r="H718" s="32">
        <v>1020</v>
      </c>
      <c r="I718" s="32">
        <v>0.98</v>
      </c>
      <c r="J718" s="32">
        <v>10</v>
      </c>
      <c r="K718">
        <f t="shared" si="11"/>
        <v>9.8039215686274161E-3</v>
      </c>
    </row>
    <row r="719" spans="1:11" x14ac:dyDescent="0.2">
      <c r="A719" s="31" t="s">
        <v>12</v>
      </c>
      <c r="B719" s="38">
        <v>43445</v>
      </c>
      <c r="C719" s="32">
        <v>117191</v>
      </c>
      <c r="D719" s="32">
        <v>120582845</v>
      </c>
      <c r="E719" s="32">
        <v>1035</v>
      </c>
      <c r="F719" s="32">
        <v>1035</v>
      </c>
      <c r="G719" s="32">
        <v>1028.94</v>
      </c>
      <c r="H719" s="32">
        <v>1025</v>
      </c>
      <c r="I719" s="32">
        <v>0.49</v>
      </c>
      <c r="J719" s="32">
        <v>5</v>
      </c>
      <c r="K719">
        <f t="shared" si="11"/>
        <v>4.8543689320388328E-3</v>
      </c>
    </row>
    <row r="720" spans="1:11" x14ac:dyDescent="0.2">
      <c r="A720" s="31" t="s">
        <v>12</v>
      </c>
      <c r="B720" s="38">
        <v>43446</v>
      </c>
      <c r="C720" s="32">
        <v>227201</v>
      </c>
      <c r="D720" s="32">
        <v>231960990</v>
      </c>
      <c r="E720" s="32">
        <v>1020</v>
      </c>
      <c r="F720" s="32">
        <v>1035</v>
      </c>
      <c r="G720" s="32">
        <v>1020.95</v>
      </c>
      <c r="H720" s="32">
        <v>1020</v>
      </c>
      <c r="I720" s="32">
        <v>-1.45</v>
      </c>
      <c r="J720" s="32">
        <v>-15</v>
      </c>
      <c r="K720">
        <f t="shared" si="11"/>
        <v>-1.4492753623188359E-2</v>
      </c>
    </row>
    <row r="721" spans="1:11" x14ac:dyDescent="0.2">
      <c r="A721" s="31" t="s">
        <v>12</v>
      </c>
      <c r="B721" s="38">
        <v>43447</v>
      </c>
      <c r="C721" s="32">
        <v>103356</v>
      </c>
      <c r="D721" s="32">
        <v>105005913</v>
      </c>
      <c r="E721" s="32">
        <v>1030</v>
      </c>
      <c r="F721" s="32">
        <v>1030</v>
      </c>
      <c r="G721" s="32">
        <v>1015.96</v>
      </c>
      <c r="H721" s="32">
        <v>995</v>
      </c>
      <c r="I721" s="32">
        <v>0.98</v>
      </c>
      <c r="J721" s="32">
        <v>10</v>
      </c>
      <c r="K721">
        <f t="shared" si="11"/>
        <v>9.8039215686274161E-3</v>
      </c>
    </row>
    <row r="722" spans="1:11" x14ac:dyDescent="0.2">
      <c r="A722" s="31" t="s">
        <v>12</v>
      </c>
      <c r="B722" s="38">
        <v>43448</v>
      </c>
      <c r="C722" s="32">
        <v>366164</v>
      </c>
      <c r="D722" s="32">
        <v>372752772</v>
      </c>
      <c r="E722" s="32">
        <v>1030</v>
      </c>
      <c r="F722" s="32">
        <v>1030</v>
      </c>
      <c r="G722" s="32">
        <v>1017.99</v>
      </c>
      <c r="H722" s="32">
        <v>991</v>
      </c>
      <c r="I722" s="32">
        <v>0</v>
      </c>
      <c r="J722" s="32">
        <v>0</v>
      </c>
      <c r="K722">
        <f t="shared" si="11"/>
        <v>0</v>
      </c>
    </row>
    <row r="723" spans="1:11" x14ac:dyDescent="0.2">
      <c r="A723" s="31" t="s">
        <v>12</v>
      </c>
      <c r="B723" s="38">
        <v>43451</v>
      </c>
      <c r="C723" s="32">
        <v>113532</v>
      </c>
      <c r="D723" s="32">
        <v>112613537</v>
      </c>
      <c r="E723" s="32">
        <v>980</v>
      </c>
      <c r="F723" s="32">
        <v>995</v>
      </c>
      <c r="G723" s="32">
        <v>991.91</v>
      </c>
      <c r="H723" s="32">
        <v>980</v>
      </c>
      <c r="I723" s="32">
        <v>-4.8499999999999996</v>
      </c>
      <c r="J723" s="32">
        <v>-50</v>
      </c>
      <c r="K723">
        <f t="shared" si="11"/>
        <v>-4.8543689320388328E-2</v>
      </c>
    </row>
    <row r="724" spans="1:11" x14ac:dyDescent="0.2">
      <c r="A724" s="31" t="s">
        <v>12</v>
      </c>
      <c r="B724" s="38">
        <v>43452</v>
      </c>
      <c r="C724" s="32">
        <v>108915</v>
      </c>
      <c r="D724" s="32">
        <v>106545390</v>
      </c>
      <c r="E724" s="32">
        <v>990</v>
      </c>
      <c r="F724" s="32">
        <v>990</v>
      </c>
      <c r="G724" s="32">
        <v>978.24</v>
      </c>
      <c r="H724" s="32">
        <v>960</v>
      </c>
      <c r="I724" s="32">
        <v>1.02</v>
      </c>
      <c r="J724" s="32">
        <v>10</v>
      </c>
      <c r="K724">
        <f t="shared" si="11"/>
        <v>1.0204081632652962E-2</v>
      </c>
    </row>
    <row r="725" spans="1:11" x14ac:dyDescent="0.2">
      <c r="A725" s="31" t="s">
        <v>12</v>
      </c>
      <c r="B725" s="38">
        <v>43453</v>
      </c>
      <c r="C725" s="32">
        <v>10870</v>
      </c>
      <c r="D725" s="32">
        <v>10663470</v>
      </c>
      <c r="E725" s="32">
        <v>981</v>
      </c>
      <c r="F725" s="32">
        <v>981</v>
      </c>
      <c r="G725" s="32">
        <v>981</v>
      </c>
      <c r="H725" s="32">
        <v>981</v>
      </c>
      <c r="I725" s="32">
        <v>-0.91</v>
      </c>
      <c r="J725" s="32">
        <v>-9</v>
      </c>
      <c r="K725">
        <f t="shared" si="11"/>
        <v>-9.0909090909090384E-3</v>
      </c>
    </row>
    <row r="726" spans="1:11" x14ac:dyDescent="0.2">
      <c r="A726" s="31" t="s">
        <v>12</v>
      </c>
      <c r="B726" s="38">
        <v>43454</v>
      </c>
      <c r="C726" s="32">
        <v>107574</v>
      </c>
      <c r="D726" s="32">
        <v>105208920</v>
      </c>
      <c r="E726" s="32">
        <v>1030</v>
      </c>
      <c r="F726" s="32">
        <v>1030</v>
      </c>
      <c r="G726" s="32">
        <v>978.01</v>
      </c>
      <c r="H726" s="32">
        <v>953</v>
      </c>
      <c r="I726" s="32">
        <v>4.99</v>
      </c>
      <c r="J726" s="32">
        <v>49</v>
      </c>
      <c r="K726">
        <f t="shared" si="11"/>
        <v>4.9949031600407645E-2</v>
      </c>
    </row>
    <row r="727" spans="1:11" x14ac:dyDescent="0.2">
      <c r="A727" s="31" t="s">
        <v>12</v>
      </c>
      <c r="B727" s="38">
        <v>43455</v>
      </c>
      <c r="C727" s="32">
        <v>337473</v>
      </c>
      <c r="D727" s="32">
        <v>322370252</v>
      </c>
      <c r="E727" s="32">
        <v>940</v>
      </c>
      <c r="F727" s="32">
        <v>956</v>
      </c>
      <c r="G727" s="32">
        <v>955.25</v>
      </c>
      <c r="H727" s="32">
        <v>940</v>
      </c>
      <c r="I727" s="32">
        <v>-8.74</v>
      </c>
      <c r="J727" s="32">
        <v>-90</v>
      </c>
      <c r="K727">
        <f t="shared" si="11"/>
        <v>-8.737864077669899E-2</v>
      </c>
    </row>
    <row r="728" spans="1:11" x14ac:dyDescent="0.2">
      <c r="A728" s="31" t="s">
        <v>12</v>
      </c>
      <c r="B728" s="38">
        <v>43458</v>
      </c>
      <c r="C728" s="32">
        <v>19288</v>
      </c>
      <c r="D728" s="32">
        <v>17378488</v>
      </c>
      <c r="E728" s="32">
        <v>901</v>
      </c>
      <c r="F728" s="32">
        <v>901</v>
      </c>
      <c r="G728" s="32">
        <v>901</v>
      </c>
      <c r="H728" s="32">
        <v>901</v>
      </c>
      <c r="I728" s="32">
        <v>-4.1500000000000004</v>
      </c>
      <c r="J728" s="32">
        <v>-39</v>
      </c>
      <c r="K728">
        <f t="shared" si="11"/>
        <v>-4.1489361702127692E-2</v>
      </c>
    </row>
    <row r="729" spans="1:11" x14ac:dyDescent="0.2">
      <c r="A729" s="31" t="s">
        <v>12</v>
      </c>
      <c r="B729" s="38">
        <v>43460</v>
      </c>
      <c r="C729" s="32">
        <v>10851</v>
      </c>
      <c r="D729" s="32">
        <v>10037175</v>
      </c>
      <c r="E729" s="32">
        <v>901</v>
      </c>
      <c r="F729" s="32">
        <v>0</v>
      </c>
      <c r="G729" s="32">
        <v>925</v>
      </c>
      <c r="H729" s="32">
        <v>0</v>
      </c>
      <c r="I729" s="32">
        <v>0</v>
      </c>
      <c r="J729" s="32">
        <v>0</v>
      </c>
      <c r="K729">
        <f t="shared" si="11"/>
        <v>0</v>
      </c>
    </row>
    <row r="730" spans="1:11" x14ac:dyDescent="0.2">
      <c r="A730" s="31" t="s">
        <v>12</v>
      </c>
      <c r="B730" s="38">
        <v>43461</v>
      </c>
      <c r="C730" s="32">
        <v>11528</v>
      </c>
      <c r="D730" s="32">
        <v>10663400</v>
      </c>
      <c r="E730" s="32">
        <v>925</v>
      </c>
      <c r="F730" s="32">
        <v>925</v>
      </c>
      <c r="G730" s="32">
        <v>925</v>
      </c>
      <c r="H730" s="32">
        <v>925</v>
      </c>
      <c r="I730" s="32">
        <v>2.66</v>
      </c>
      <c r="J730" s="32">
        <v>24</v>
      </c>
      <c r="K730">
        <f t="shared" si="11"/>
        <v>2.6637069922308632E-2</v>
      </c>
    </row>
    <row r="731" spans="1:11" x14ac:dyDescent="0.2">
      <c r="A731" s="31" t="s">
        <v>12</v>
      </c>
      <c r="B731" s="38">
        <v>43462</v>
      </c>
      <c r="C731" s="32">
        <v>3305</v>
      </c>
      <c r="D731" s="32">
        <v>3069525</v>
      </c>
      <c r="E731" s="32">
        <v>925</v>
      </c>
      <c r="F731" s="32">
        <v>0</v>
      </c>
      <c r="G731" s="32">
        <v>928.75</v>
      </c>
      <c r="H731" s="32">
        <v>0</v>
      </c>
      <c r="I731" s="32">
        <v>0</v>
      </c>
      <c r="J731" s="32">
        <v>0</v>
      </c>
      <c r="K731">
        <f t="shared" si="11"/>
        <v>0</v>
      </c>
    </row>
    <row r="732" spans="1:11" x14ac:dyDescent="0.2">
      <c r="A732" s="33"/>
      <c r="B732" s="38"/>
      <c r="C732" s="34"/>
      <c r="D732" s="34"/>
      <c r="E732" s="34"/>
      <c r="F732" s="34"/>
      <c r="G732" s="34"/>
      <c r="H732" s="34"/>
      <c r="I732" s="34"/>
      <c r="J732" s="34"/>
    </row>
    <row r="733" spans="1:11" x14ac:dyDescent="0.2">
      <c r="A733" s="33"/>
      <c r="B733" s="38"/>
      <c r="C733" s="34"/>
      <c r="D733" s="34"/>
      <c r="E733" s="34"/>
      <c r="F733" s="34"/>
      <c r="G733" s="34"/>
      <c r="H733" s="34"/>
      <c r="I733" s="34"/>
      <c r="J733" s="34"/>
    </row>
    <row r="734" spans="1:11" x14ac:dyDescent="0.2">
      <c r="A734" s="33"/>
      <c r="B734" s="38"/>
      <c r="C734" s="34"/>
      <c r="D734" s="34"/>
      <c r="E734" s="34"/>
      <c r="F734" s="34"/>
      <c r="G734" s="34"/>
      <c r="H734" s="34"/>
      <c r="I734" s="34"/>
      <c r="J734" s="34"/>
    </row>
    <row r="735" spans="1:11" x14ac:dyDescent="0.2">
      <c r="A735" s="33"/>
      <c r="B735" s="38"/>
      <c r="C735" s="34"/>
      <c r="D735" s="34"/>
      <c r="E735" s="34"/>
      <c r="F735" s="34"/>
      <c r="G735" s="34"/>
      <c r="H735" s="34"/>
      <c r="I735" s="34"/>
      <c r="J735" s="34"/>
    </row>
    <row r="736" spans="1:11" x14ac:dyDescent="0.2">
      <c r="A736" s="33"/>
      <c r="B736" s="38"/>
      <c r="C736" s="34"/>
      <c r="D736" s="34"/>
      <c r="E736" s="34"/>
      <c r="F736" s="34"/>
      <c r="G736" s="34"/>
      <c r="H736" s="34"/>
      <c r="I736" s="34"/>
      <c r="J736" s="34"/>
    </row>
    <row r="737" spans="1:10" x14ac:dyDescent="0.2">
      <c r="A737" s="33"/>
      <c r="B737" s="38"/>
      <c r="C737" s="34"/>
      <c r="D737" s="34"/>
      <c r="E737" s="34"/>
      <c r="F737" s="34"/>
      <c r="G737" s="34"/>
      <c r="H737" s="34"/>
      <c r="I737" s="34"/>
      <c r="J737" s="34"/>
    </row>
    <row r="738" spans="1:10" x14ac:dyDescent="0.2">
      <c r="A738" s="33"/>
      <c r="B738" s="38"/>
      <c r="C738" s="34"/>
      <c r="D738" s="34"/>
      <c r="E738" s="34"/>
      <c r="F738" s="34"/>
      <c r="G738" s="34"/>
      <c r="H738" s="34"/>
      <c r="I738" s="34"/>
      <c r="J738" s="34"/>
    </row>
    <row r="739" spans="1:10" x14ac:dyDescent="0.2">
      <c r="A739" s="33"/>
      <c r="B739" s="38"/>
      <c r="C739" s="34"/>
      <c r="D739" s="34"/>
      <c r="E739" s="34"/>
      <c r="F739" s="34"/>
      <c r="G739" s="34"/>
      <c r="H739" s="34"/>
      <c r="I739" s="34"/>
      <c r="J739" s="34"/>
    </row>
    <row r="740" spans="1:10" x14ac:dyDescent="0.2">
      <c r="A740" s="33"/>
      <c r="B740" s="38"/>
      <c r="C740" s="34"/>
      <c r="D740" s="34"/>
      <c r="E740" s="34"/>
      <c r="F740" s="34"/>
      <c r="G740" s="34"/>
      <c r="H740" s="34"/>
      <c r="I740" s="34"/>
      <c r="J740" s="34"/>
    </row>
    <row r="741" spans="1:10" x14ac:dyDescent="0.2">
      <c r="A741" s="33"/>
      <c r="B741" s="38"/>
      <c r="C741" s="34"/>
      <c r="D741" s="34"/>
      <c r="E741" s="34"/>
      <c r="F741" s="34"/>
      <c r="G741" s="34"/>
      <c r="H741" s="34"/>
      <c r="I741" s="34"/>
      <c r="J741" s="34"/>
    </row>
    <row r="742" spans="1:10" x14ac:dyDescent="0.2">
      <c r="A742" s="33"/>
      <c r="B742" s="38"/>
      <c r="C742" s="34"/>
      <c r="D742" s="34"/>
      <c r="E742" s="34"/>
      <c r="F742" s="34"/>
      <c r="G742" s="34"/>
      <c r="H742" s="34"/>
      <c r="I742" s="34"/>
      <c r="J742" s="34"/>
    </row>
    <row r="743" spans="1:10" x14ac:dyDescent="0.2">
      <c r="A743" s="33"/>
      <c r="B743" s="38"/>
      <c r="C743" s="34"/>
      <c r="D743" s="34"/>
      <c r="E743" s="34"/>
      <c r="F743" s="34"/>
      <c r="G743" s="34"/>
      <c r="H743" s="34"/>
      <c r="I743" s="34"/>
      <c r="J743" s="34"/>
    </row>
    <row r="744" spans="1:10" x14ac:dyDescent="0.2">
      <c r="A744" s="33"/>
      <c r="B744" s="38"/>
      <c r="C744" s="34"/>
      <c r="D744" s="34"/>
      <c r="E744" s="34"/>
      <c r="F744" s="34"/>
      <c r="G744" s="34"/>
      <c r="H744" s="34"/>
      <c r="I744" s="34"/>
      <c r="J744" s="34"/>
    </row>
    <row r="745" spans="1:10" x14ac:dyDescent="0.2">
      <c r="A745" s="33"/>
      <c r="B745" s="38"/>
      <c r="C745" s="34"/>
      <c r="D745" s="34"/>
      <c r="E745" s="34"/>
      <c r="F745" s="34"/>
      <c r="G745" s="34"/>
      <c r="H745" s="34"/>
      <c r="I745" s="34"/>
      <c r="J745" s="34"/>
    </row>
    <row r="746" spans="1:10" x14ac:dyDescent="0.2">
      <c r="A746" s="33"/>
      <c r="B746" s="38"/>
      <c r="C746" s="34"/>
      <c r="D746" s="34"/>
      <c r="E746" s="34"/>
      <c r="F746" s="34"/>
      <c r="G746" s="34"/>
      <c r="H746" s="34"/>
      <c r="I746" s="34"/>
      <c r="J746" s="34"/>
    </row>
    <row r="747" spans="1:10" x14ac:dyDescent="0.2">
      <c r="A747" s="33"/>
      <c r="B747" s="38"/>
      <c r="C747" s="34"/>
      <c r="D747" s="34"/>
      <c r="E747" s="34"/>
      <c r="F747" s="34"/>
      <c r="G747" s="34"/>
      <c r="H747" s="34"/>
      <c r="I747" s="34"/>
      <c r="J747" s="34"/>
    </row>
    <row r="748" spans="1:10" x14ac:dyDescent="0.2">
      <c r="A748" s="33"/>
      <c r="B748" s="38"/>
      <c r="C748" s="34"/>
      <c r="D748" s="34"/>
      <c r="E748" s="34"/>
      <c r="F748" s="34"/>
      <c r="G748" s="34"/>
      <c r="H748" s="34"/>
      <c r="I748" s="34"/>
      <c r="J748" s="34"/>
    </row>
    <row r="749" spans="1:10" x14ac:dyDescent="0.2">
      <c r="A749" s="33"/>
      <c r="B749" s="38"/>
      <c r="C749" s="34"/>
      <c r="D749" s="34"/>
      <c r="E749" s="34"/>
      <c r="F749" s="34"/>
      <c r="G749" s="34"/>
      <c r="H749" s="34"/>
      <c r="I749" s="34"/>
      <c r="J749" s="34"/>
    </row>
    <row r="750" spans="1:10" x14ac:dyDescent="0.2">
      <c r="A750" s="33"/>
      <c r="B750" s="38"/>
      <c r="C750" s="34"/>
      <c r="D750" s="34"/>
      <c r="E750" s="34"/>
      <c r="F750" s="34"/>
      <c r="G750" s="34"/>
      <c r="H750" s="34"/>
      <c r="I750" s="34"/>
      <c r="J750" s="34"/>
    </row>
    <row r="751" spans="1:10" x14ac:dyDescent="0.2">
      <c r="A751" s="33"/>
      <c r="B751" s="38"/>
      <c r="C751" s="34"/>
      <c r="D751" s="34"/>
      <c r="E751" s="34"/>
      <c r="F751" s="34"/>
      <c r="G751" s="34"/>
      <c r="H751" s="34"/>
      <c r="I751" s="34"/>
      <c r="J751" s="34"/>
    </row>
    <row r="752" spans="1:10" x14ac:dyDescent="0.2">
      <c r="A752" s="33"/>
      <c r="B752" s="38"/>
      <c r="C752" s="34"/>
      <c r="D752" s="34"/>
      <c r="E752" s="34"/>
      <c r="F752" s="34"/>
      <c r="G752" s="34"/>
      <c r="H752" s="34"/>
      <c r="I752" s="34"/>
      <c r="J752" s="34"/>
    </row>
    <row r="753" spans="1:10" x14ac:dyDescent="0.2">
      <c r="A753" s="33"/>
      <c r="B753" s="38"/>
      <c r="C753" s="34"/>
      <c r="D753" s="34"/>
      <c r="E753" s="34"/>
      <c r="F753" s="34"/>
      <c r="G753" s="34"/>
      <c r="H753" s="34"/>
      <c r="I753" s="34"/>
      <c r="J753" s="34"/>
    </row>
    <row r="754" spans="1:10" x14ac:dyDescent="0.2">
      <c r="A754" s="33"/>
      <c r="B754" s="38"/>
      <c r="C754" s="34"/>
      <c r="D754" s="34"/>
      <c r="E754" s="34"/>
      <c r="F754" s="34"/>
      <c r="G754" s="34"/>
      <c r="H754" s="34"/>
      <c r="I754" s="34"/>
      <c r="J754" s="34"/>
    </row>
    <row r="755" spans="1:10" x14ac:dyDescent="0.2">
      <c r="A755" s="33"/>
      <c r="B755" s="38"/>
      <c r="C755" s="34"/>
      <c r="D755" s="34"/>
      <c r="E755" s="34"/>
      <c r="F755" s="34"/>
      <c r="G755" s="34"/>
      <c r="H755" s="34"/>
      <c r="I755" s="34"/>
      <c r="J755" s="34"/>
    </row>
    <row r="756" spans="1:10" x14ac:dyDescent="0.2">
      <c r="A756" s="33"/>
      <c r="B756" s="38"/>
      <c r="C756" s="34"/>
      <c r="D756" s="34"/>
      <c r="E756" s="34"/>
      <c r="F756" s="34"/>
      <c r="G756" s="34"/>
      <c r="H756" s="34"/>
      <c r="I756" s="34"/>
      <c r="J756" s="34"/>
    </row>
    <row r="757" spans="1:10" x14ac:dyDescent="0.2">
      <c r="A757" s="33"/>
      <c r="B757" s="38"/>
      <c r="C757" s="34"/>
      <c r="D757" s="34"/>
      <c r="E757" s="34"/>
      <c r="F757" s="34"/>
      <c r="G757" s="34"/>
      <c r="H757" s="34"/>
      <c r="I757" s="34"/>
      <c r="J757" s="34"/>
    </row>
    <row r="758" spans="1:10" x14ac:dyDescent="0.2">
      <c r="A758" s="33"/>
      <c r="B758" s="38"/>
      <c r="C758" s="34"/>
      <c r="D758" s="34"/>
      <c r="E758" s="34"/>
      <c r="F758" s="34"/>
      <c r="G758" s="34"/>
      <c r="H758" s="34"/>
      <c r="I758" s="34"/>
      <c r="J758" s="34"/>
    </row>
    <row r="759" spans="1:10" x14ac:dyDescent="0.2">
      <c r="A759" s="33"/>
      <c r="B759" s="38"/>
      <c r="C759" s="34"/>
      <c r="D759" s="34"/>
      <c r="E759" s="34"/>
      <c r="F759" s="34"/>
      <c r="G759" s="34"/>
      <c r="H759" s="34"/>
      <c r="I759" s="34"/>
      <c r="J759" s="34"/>
    </row>
    <row r="760" spans="1:10" x14ac:dyDescent="0.2">
      <c r="A760" s="33"/>
      <c r="B760" s="38"/>
      <c r="C760" s="34"/>
      <c r="D760" s="34"/>
      <c r="E760" s="34"/>
      <c r="F760" s="34"/>
      <c r="G760" s="34"/>
      <c r="H760" s="34"/>
      <c r="I760" s="34"/>
      <c r="J760" s="34"/>
    </row>
    <row r="761" spans="1:10" x14ac:dyDescent="0.2">
      <c r="A761" s="33"/>
      <c r="B761" s="38"/>
      <c r="C761" s="34"/>
      <c r="D761" s="34"/>
      <c r="E761" s="34"/>
      <c r="F761" s="34"/>
      <c r="G761" s="34"/>
      <c r="H761" s="34"/>
      <c r="I761" s="34"/>
      <c r="J761" s="34"/>
    </row>
    <row r="762" spans="1:10" x14ac:dyDescent="0.2">
      <c r="A762" s="33"/>
      <c r="B762" s="38"/>
      <c r="C762" s="34"/>
      <c r="D762" s="34"/>
      <c r="E762" s="34"/>
      <c r="F762" s="34"/>
      <c r="G762" s="34"/>
      <c r="H762" s="34"/>
      <c r="I762" s="34"/>
      <c r="J762" s="34"/>
    </row>
    <row r="763" spans="1:10" x14ac:dyDescent="0.2">
      <c r="A763" s="33"/>
      <c r="B763" s="38"/>
      <c r="C763" s="34"/>
      <c r="D763" s="34"/>
      <c r="E763" s="34"/>
      <c r="F763" s="34"/>
      <c r="G763" s="34"/>
      <c r="H763" s="34"/>
      <c r="I763" s="34"/>
      <c r="J763" s="34"/>
    </row>
    <row r="764" spans="1:10" x14ac:dyDescent="0.2">
      <c r="A764" s="33"/>
      <c r="B764" s="38"/>
      <c r="C764" s="34"/>
      <c r="D764" s="34"/>
      <c r="E764" s="34"/>
      <c r="F764" s="34"/>
      <c r="G764" s="34"/>
      <c r="H764" s="34"/>
      <c r="I764" s="34"/>
      <c r="J764" s="34"/>
    </row>
    <row r="765" spans="1:10" x14ac:dyDescent="0.2">
      <c r="A765" s="33"/>
      <c r="B765" s="38"/>
      <c r="C765" s="34"/>
      <c r="D765" s="34"/>
      <c r="E765" s="34"/>
      <c r="F765" s="34"/>
      <c r="G765" s="34"/>
      <c r="H765" s="34"/>
      <c r="I765" s="34"/>
      <c r="J765" s="34"/>
    </row>
    <row r="766" spans="1:10" x14ac:dyDescent="0.2">
      <c r="A766" s="33"/>
      <c r="B766" s="38"/>
      <c r="C766" s="34"/>
      <c r="D766" s="34"/>
      <c r="E766" s="34"/>
      <c r="F766" s="34"/>
      <c r="G766" s="34"/>
      <c r="H766" s="34"/>
      <c r="I766" s="34"/>
      <c r="J766" s="34"/>
    </row>
    <row r="767" spans="1:10" x14ac:dyDescent="0.2">
      <c r="A767" s="33"/>
      <c r="B767" s="38"/>
      <c r="C767" s="34"/>
      <c r="D767" s="34"/>
      <c r="E767" s="34"/>
      <c r="F767" s="34"/>
      <c r="G767" s="34"/>
      <c r="H767" s="34"/>
      <c r="I767" s="34"/>
      <c r="J767" s="34"/>
    </row>
    <row r="768" spans="1:10" x14ac:dyDescent="0.2">
      <c r="A768" s="33"/>
      <c r="B768" s="38"/>
      <c r="C768" s="34"/>
      <c r="D768" s="34"/>
      <c r="E768" s="34"/>
      <c r="F768" s="34"/>
      <c r="G768" s="34"/>
      <c r="H768" s="34"/>
      <c r="I768" s="34"/>
      <c r="J768" s="34"/>
    </row>
    <row r="769" spans="1:10" x14ac:dyDescent="0.2">
      <c r="A769" s="33"/>
      <c r="B769" s="38"/>
      <c r="C769" s="34"/>
      <c r="D769" s="34"/>
      <c r="E769" s="34"/>
      <c r="F769" s="34"/>
      <c r="G769" s="34"/>
      <c r="H769" s="34"/>
      <c r="I769" s="34"/>
      <c r="J769" s="34"/>
    </row>
    <row r="770" spans="1:10" x14ac:dyDescent="0.2">
      <c r="A770" s="33"/>
      <c r="B770" s="38"/>
      <c r="C770" s="34"/>
      <c r="D770" s="34"/>
      <c r="E770" s="34"/>
      <c r="F770" s="34"/>
      <c r="G770" s="34"/>
      <c r="H770" s="34"/>
      <c r="I770" s="34"/>
      <c r="J770" s="34"/>
    </row>
    <row r="771" spans="1:10" x14ac:dyDescent="0.2">
      <c r="A771" s="33"/>
      <c r="B771" s="38"/>
      <c r="C771" s="34"/>
      <c r="D771" s="34"/>
      <c r="E771" s="34"/>
      <c r="F771" s="34"/>
      <c r="G771" s="34"/>
      <c r="H771" s="34"/>
      <c r="I771" s="34"/>
      <c r="J771" s="34"/>
    </row>
    <row r="772" spans="1:10" x14ac:dyDescent="0.2">
      <c r="A772" s="33"/>
      <c r="B772" s="38"/>
      <c r="C772" s="34"/>
      <c r="D772" s="34"/>
      <c r="E772" s="34"/>
      <c r="F772" s="34"/>
      <c r="G772" s="34"/>
      <c r="H772" s="34"/>
      <c r="I772" s="34"/>
      <c r="J772" s="34"/>
    </row>
    <row r="773" spans="1:10" x14ac:dyDescent="0.2">
      <c r="A773" s="33"/>
      <c r="B773" s="38"/>
      <c r="C773" s="34"/>
      <c r="D773" s="34"/>
      <c r="E773" s="34"/>
      <c r="F773" s="34"/>
      <c r="G773" s="34"/>
      <c r="H773" s="34"/>
      <c r="I773" s="34"/>
      <c r="J773" s="34"/>
    </row>
    <row r="774" spans="1:10" x14ac:dyDescent="0.2">
      <c r="A774" s="33"/>
      <c r="B774" s="38"/>
      <c r="C774" s="34"/>
      <c r="D774" s="34"/>
      <c r="E774" s="34"/>
      <c r="F774" s="34"/>
      <c r="G774" s="34"/>
      <c r="H774" s="34"/>
      <c r="I774" s="34"/>
      <c r="J774" s="34"/>
    </row>
    <row r="775" spans="1:10" x14ac:dyDescent="0.2">
      <c r="A775" s="33"/>
      <c r="B775" s="38"/>
      <c r="C775" s="34"/>
      <c r="D775" s="34"/>
      <c r="E775" s="34"/>
      <c r="F775" s="34"/>
      <c r="G775" s="34"/>
      <c r="H775" s="34"/>
      <c r="I775" s="34"/>
      <c r="J775" s="34"/>
    </row>
    <row r="776" spans="1:10" x14ac:dyDescent="0.2">
      <c r="A776" s="33"/>
      <c r="B776" s="38"/>
      <c r="C776" s="34"/>
      <c r="D776" s="34"/>
      <c r="E776" s="34"/>
      <c r="F776" s="34"/>
      <c r="G776" s="34"/>
      <c r="H776" s="34"/>
      <c r="I776" s="34"/>
      <c r="J776" s="34"/>
    </row>
    <row r="777" spans="1:10" x14ac:dyDescent="0.2">
      <c r="A777" s="33"/>
      <c r="B777" s="38"/>
      <c r="C777" s="34"/>
      <c r="D777" s="34"/>
      <c r="E777" s="34"/>
      <c r="F777" s="34"/>
      <c r="G777" s="34"/>
      <c r="H777" s="34"/>
      <c r="I777" s="34"/>
      <c r="J777" s="34"/>
    </row>
    <row r="778" spans="1:10" x14ac:dyDescent="0.2">
      <c r="A778" s="33"/>
      <c r="B778" s="38"/>
      <c r="C778" s="34"/>
      <c r="D778" s="34"/>
      <c r="E778" s="34"/>
      <c r="F778" s="34"/>
      <c r="G778" s="34"/>
      <c r="H778" s="34"/>
      <c r="I778" s="34"/>
      <c r="J778" s="34"/>
    </row>
    <row r="779" spans="1:10" x14ac:dyDescent="0.2">
      <c r="A779" s="33"/>
      <c r="B779" s="38"/>
      <c r="C779" s="34"/>
      <c r="D779" s="34"/>
      <c r="E779" s="34"/>
      <c r="F779" s="34"/>
      <c r="G779" s="34"/>
      <c r="H779" s="34"/>
      <c r="I779" s="34"/>
      <c r="J779" s="34"/>
    </row>
    <row r="780" spans="1:10" x14ac:dyDescent="0.2">
      <c r="A780" s="33"/>
      <c r="B780" s="38"/>
      <c r="C780" s="34"/>
      <c r="D780" s="34"/>
      <c r="E780" s="34"/>
      <c r="F780" s="34"/>
      <c r="G780" s="34"/>
      <c r="H780" s="34"/>
      <c r="I780" s="34"/>
      <c r="J780" s="34"/>
    </row>
    <row r="781" spans="1:10" x14ac:dyDescent="0.2">
      <c r="A781" s="33"/>
      <c r="B781" s="38"/>
      <c r="C781" s="34"/>
      <c r="D781" s="34"/>
      <c r="E781" s="34"/>
      <c r="F781" s="34"/>
      <c r="G781" s="34"/>
      <c r="H781" s="34"/>
      <c r="I781" s="34"/>
      <c r="J781" s="34"/>
    </row>
    <row r="782" spans="1:10" x14ac:dyDescent="0.2">
      <c r="A782" s="33"/>
      <c r="B782" s="38"/>
      <c r="C782" s="34"/>
      <c r="D782" s="34"/>
      <c r="E782" s="34"/>
      <c r="F782" s="34"/>
      <c r="G782" s="34"/>
      <c r="H782" s="34"/>
      <c r="I782" s="34"/>
      <c r="J782" s="34"/>
    </row>
    <row r="783" spans="1:10" x14ac:dyDescent="0.2">
      <c r="A783" s="33"/>
      <c r="B783" s="38"/>
      <c r="C783" s="34"/>
      <c r="D783" s="34"/>
      <c r="E783" s="34"/>
      <c r="F783" s="34"/>
      <c r="G783" s="34"/>
      <c r="H783" s="34"/>
      <c r="I783" s="34"/>
      <c r="J783" s="34"/>
    </row>
    <row r="784" spans="1:10" x14ac:dyDescent="0.2">
      <c r="A784" s="33"/>
      <c r="B784" s="38"/>
      <c r="C784" s="34"/>
      <c r="D784" s="34"/>
      <c r="E784" s="34"/>
      <c r="F784" s="34"/>
      <c r="G784" s="34"/>
      <c r="H784" s="34"/>
      <c r="I784" s="34"/>
      <c r="J784" s="34"/>
    </row>
    <row r="785" spans="1:10" x14ac:dyDescent="0.2">
      <c r="A785" s="33"/>
      <c r="B785" s="38"/>
      <c r="C785" s="34"/>
      <c r="D785" s="34"/>
      <c r="E785" s="34"/>
      <c r="F785" s="34"/>
      <c r="G785" s="34"/>
      <c r="H785" s="34"/>
      <c r="I785" s="34"/>
      <c r="J785" s="34"/>
    </row>
    <row r="786" spans="1:10" x14ac:dyDescent="0.2">
      <c r="A786" s="33"/>
      <c r="B786" s="38"/>
      <c r="C786" s="34"/>
      <c r="D786" s="34"/>
      <c r="E786" s="34"/>
      <c r="F786" s="34"/>
      <c r="G786" s="34"/>
      <c r="H786" s="34"/>
      <c r="I786" s="34"/>
      <c r="J786" s="34"/>
    </row>
    <row r="787" spans="1:10" x14ac:dyDescent="0.2">
      <c r="A787" s="33"/>
      <c r="B787" s="38"/>
      <c r="C787" s="34"/>
      <c r="D787" s="34"/>
      <c r="E787" s="34"/>
      <c r="F787" s="34"/>
      <c r="G787" s="34"/>
      <c r="H787" s="34"/>
      <c r="I787" s="34"/>
      <c r="J787" s="34"/>
    </row>
    <row r="788" spans="1:10" x14ac:dyDescent="0.2">
      <c r="A788" s="33"/>
      <c r="B788" s="38"/>
      <c r="C788" s="34"/>
      <c r="D788" s="34"/>
      <c r="E788" s="34"/>
      <c r="F788" s="34"/>
      <c r="G788" s="34"/>
      <c r="H788" s="34"/>
      <c r="I788" s="34"/>
      <c r="J788" s="34"/>
    </row>
    <row r="789" spans="1:10" x14ac:dyDescent="0.2">
      <c r="A789" s="33"/>
      <c r="B789" s="38"/>
      <c r="C789" s="34"/>
      <c r="D789" s="34"/>
      <c r="E789" s="34"/>
      <c r="F789" s="34"/>
      <c r="G789" s="34"/>
      <c r="H789" s="34"/>
      <c r="I789" s="34"/>
      <c r="J789" s="34"/>
    </row>
    <row r="790" spans="1:10" x14ac:dyDescent="0.2">
      <c r="A790" s="33"/>
      <c r="B790" s="38"/>
      <c r="C790" s="34"/>
      <c r="D790" s="34"/>
      <c r="E790" s="34"/>
      <c r="F790" s="34"/>
      <c r="G790" s="34"/>
      <c r="H790" s="34"/>
      <c r="I790" s="34"/>
      <c r="J790" s="34"/>
    </row>
    <row r="791" spans="1:10" x14ac:dyDescent="0.2">
      <c r="A791" s="33"/>
      <c r="B791" s="38"/>
      <c r="C791" s="34"/>
      <c r="D791" s="34"/>
      <c r="E791" s="34"/>
      <c r="F791" s="34"/>
      <c r="G791" s="34"/>
      <c r="H791" s="34"/>
      <c r="I791" s="34"/>
      <c r="J791" s="34"/>
    </row>
    <row r="792" spans="1:10" x14ac:dyDescent="0.2">
      <c r="A792" s="33"/>
      <c r="B792" s="38"/>
      <c r="C792" s="34"/>
      <c r="D792" s="34"/>
      <c r="E792" s="34"/>
      <c r="F792" s="34"/>
      <c r="G792" s="34"/>
      <c r="H792" s="34"/>
      <c r="I792" s="34"/>
      <c r="J792" s="34"/>
    </row>
    <row r="793" spans="1:10" x14ac:dyDescent="0.2">
      <c r="A793" s="33"/>
      <c r="B793" s="38"/>
      <c r="C793" s="34"/>
      <c r="D793" s="34"/>
      <c r="E793" s="34"/>
      <c r="F793" s="34"/>
      <c r="G793" s="34"/>
      <c r="H793" s="34"/>
      <c r="I793" s="34"/>
      <c r="J793" s="34"/>
    </row>
    <row r="794" spans="1:10" x14ac:dyDescent="0.2">
      <c r="A794" s="33"/>
      <c r="B794" s="38"/>
      <c r="C794" s="34"/>
      <c r="D794" s="34"/>
      <c r="E794" s="34"/>
      <c r="F794" s="34"/>
      <c r="G794" s="34"/>
      <c r="H794" s="34"/>
      <c r="I794" s="34"/>
      <c r="J794" s="34"/>
    </row>
    <row r="795" spans="1:10" x14ac:dyDescent="0.2">
      <c r="A795" s="33"/>
      <c r="B795" s="38"/>
      <c r="C795" s="34"/>
      <c r="D795" s="34"/>
      <c r="E795" s="34"/>
      <c r="F795" s="34"/>
      <c r="G795" s="34"/>
      <c r="H795" s="34"/>
      <c r="I795" s="34"/>
      <c r="J795" s="34"/>
    </row>
    <row r="796" spans="1:10" x14ac:dyDescent="0.2">
      <c r="A796" s="33"/>
      <c r="B796" s="38"/>
      <c r="C796" s="34"/>
      <c r="D796" s="34"/>
      <c r="E796" s="34"/>
      <c r="F796" s="34"/>
      <c r="G796" s="34"/>
      <c r="H796" s="34"/>
      <c r="I796" s="34"/>
      <c r="J796" s="34"/>
    </row>
    <row r="797" spans="1:10" x14ac:dyDescent="0.2">
      <c r="A797" s="33"/>
      <c r="B797" s="38"/>
      <c r="C797" s="34"/>
      <c r="D797" s="34"/>
      <c r="E797" s="34"/>
      <c r="F797" s="34"/>
      <c r="G797" s="34"/>
      <c r="H797" s="34"/>
      <c r="I797" s="34"/>
      <c r="J797" s="34"/>
    </row>
    <row r="798" spans="1:10" x14ac:dyDescent="0.2">
      <c r="A798" s="33"/>
      <c r="B798" s="38"/>
      <c r="C798" s="34"/>
      <c r="D798" s="34"/>
      <c r="E798" s="34"/>
      <c r="F798" s="34"/>
      <c r="G798" s="34"/>
      <c r="H798" s="34"/>
      <c r="I798" s="34"/>
      <c r="J798" s="34"/>
    </row>
    <row r="799" spans="1:10" x14ac:dyDescent="0.2">
      <c r="A799" s="33"/>
      <c r="B799" s="38"/>
      <c r="C799" s="34"/>
      <c r="D799" s="34"/>
      <c r="E799" s="34"/>
      <c r="F799" s="34"/>
      <c r="G799" s="34"/>
      <c r="H799" s="34"/>
      <c r="I799" s="34"/>
      <c r="J799" s="34"/>
    </row>
    <row r="800" spans="1:10" x14ac:dyDescent="0.2">
      <c r="A800" s="33"/>
      <c r="B800" s="38"/>
      <c r="C800" s="34"/>
      <c r="D800" s="34"/>
      <c r="E800" s="34"/>
      <c r="F800" s="34"/>
      <c r="G800" s="34"/>
      <c r="H800" s="34"/>
      <c r="I800" s="34"/>
      <c r="J800" s="34"/>
    </row>
    <row r="801" spans="1:10" x14ac:dyDescent="0.2">
      <c r="A801" s="33"/>
      <c r="B801" s="38"/>
      <c r="C801" s="34"/>
      <c r="D801" s="34"/>
      <c r="E801" s="34"/>
      <c r="F801" s="34"/>
      <c r="G801" s="34"/>
      <c r="H801" s="34"/>
      <c r="I801" s="34"/>
      <c r="J801" s="34"/>
    </row>
    <row r="802" spans="1:10" x14ac:dyDescent="0.2">
      <c r="A802" s="33"/>
      <c r="B802" s="38"/>
      <c r="C802" s="34"/>
      <c r="D802" s="34"/>
      <c r="E802" s="34"/>
      <c r="F802" s="34"/>
      <c r="G802" s="34"/>
      <c r="H802" s="34"/>
      <c r="I802" s="34"/>
      <c r="J802" s="34"/>
    </row>
    <row r="803" spans="1:10" x14ac:dyDescent="0.2">
      <c r="A803" s="33"/>
      <c r="B803" s="38"/>
      <c r="C803" s="34"/>
      <c r="D803" s="34"/>
      <c r="E803" s="34"/>
      <c r="F803" s="34"/>
      <c r="G803" s="34"/>
      <c r="H803" s="34"/>
      <c r="I803" s="34"/>
      <c r="J803" s="34"/>
    </row>
    <row r="804" spans="1:10" x14ac:dyDescent="0.2">
      <c r="A804" s="33"/>
      <c r="B804" s="38"/>
      <c r="C804" s="34"/>
      <c r="D804" s="34"/>
      <c r="E804" s="34"/>
      <c r="F804" s="34"/>
      <c r="G804" s="34"/>
      <c r="H804" s="34"/>
      <c r="I804" s="34"/>
      <c r="J804" s="34"/>
    </row>
    <row r="805" spans="1:10" x14ac:dyDescent="0.2">
      <c r="A805" s="33"/>
      <c r="B805" s="38"/>
      <c r="C805" s="34"/>
      <c r="D805" s="34"/>
      <c r="E805" s="34"/>
      <c r="F805" s="34"/>
      <c r="G805" s="34"/>
      <c r="H805" s="34"/>
      <c r="I805" s="34"/>
      <c r="J805" s="34"/>
    </row>
    <row r="806" spans="1:10" x14ac:dyDescent="0.2">
      <c r="A806" s="33"/>
      <c r="B806" s="38"/>
      <c r="C806" s="34"/>
      <c r="D806" s="34"/>
      <c r="E806" s="34"/>
      <c r="F806" s="34"/>
      <c r="G806" s="34"/>
      <c r="H806" s="34"/>
      <c r="I806" s="34"/>
      <c r="J806" s="34"/>
    </row>
    <row r="807" spans="1:10" x14ac:dyDescent="0.2">
      <c r="A807" s="33"/>
      <c r="B807" s="38"/>
      <c r="C807" s="34"/>
      <c r="D807" s="34"/>
      <c r="E807" s="34"/>
      <c r="F807" s="34"/>
      <c r="G807" s="34"/>
      <c r="H807" s="34"/>
      <c r="I807" s="34"/>
      <c r="J807" s="34"/>
    </row>
    <row r="808" spans="1:10" x14ac:dyDescent="0.2">
      <c r="A808" s="33"/>
      <c r="B808" s="38"/>
      <c r="C808" s="34"/>
      <c r="D808" s="34"/>
      <c r="E808" s="34"/>
      <c r="F808" s="34"/>
      <c r="G808" s="34"/>
      <c r="H808" s="34"/>
      <c r="I808" s="34"/>
      <c r="J808" s="34"/>
    </row>
    <row r="809" spans="1:10" x14ac:dyDescent="0.2">
      <c r="A809" s="33"/>
      <c r="B809" s="38"/>
      <c r="C809" s="34"/>
      <c r="D809" s="34"/>
      <c r="E809" s="34"/>
      <c r="F809" s="34"/>
      <c r="G809" s="34"/>
      <c r="H809" s="34"/>
      <c r="I809" s="34"/>
      <c r="J809" s="34"/>
    </row>
    <row r="810" spans="1:10" x14ac:dyDescent="0.2">
      <c r="A810" s="33"/>
      <c r="B810" s="38"/>
      <c r="C810" s="34"/>
      <c r="D810" s="34"/>
      <c r="E810" s="34"/>
      <c r="F810" s="34"/>
      <c r="G810" s="34"/>
      <c r="H810" s="34"/>
      <c r="I810" s="34"/>
      <c r="J810" s="34"/>
    </row>
    <row r="811" spans="1:10" x14ac:dyDescent="0.2">
      <c r="A811" s="33"/>
      <c r="B811" s="38"/>
      <c r="C811" s="34"/>
      <c r="D811" s="34"/>
      <c r="E811" s="34"/>
      <c r="F811" s="34"/>
      <c r="G811" s="34"/>
      <c r="H811" s="34"/>
      <c r="I811" s="34"/>
      <c r="J811" s="34"/>
    </row>
    <row r="812" spans="1:10" x14ac:dyDescent="0.2">
      <c r="A812" s="33"/>
      <c r="B812" s="38"/>
      <c r="C812" s="34"/>
      <c r="D812" s="34"/>
      <c r="E812" s="34"/>
      <c r="F812" s="34"/>
      <c r="G812" s="34"/>
      <c r="H812" s="34"/>
      <c r="I812" s="34"/>
      <c r="J812" s="34"/>
    </row>
    <row r="813" spans="1:10" x14ac:dyDescent="0.2">
      <c r="A813" s="33"/>
      <c r="B813" s="38"/>
      <c r="C813" s="34"/>
      <c r="D813" s="34"/>
      <c r="E813" s="34"/>
      <c r="F813" s="34"/>
      <c r="G813" s="34"/>
      <c r="H813" s="34"/>
      <c r="I813" s="34"/>
      <c r="J813" s="34"/>
    </row>
    <row r="814" spans="1:10" x14ac:dyDescent="0.2">
      <c r="A814" s="33"/>
      <c r="B814" s="38"/>
      <c r="C814" s="34"/>
      <c r="D814" s="34"/>
      <c r="E814" s="34"/>
      <c r="F814" s="34"/>
      <c r="G814" s="34"/>
      <c r="H814" s="34"/>
      <c r="I814" s="34"/>
      <c r="J814" s="34"/>
    </row>
    <row r="815" spans="1:10" x14ac:dyDescent="0.2">
      <c r="A815" s="33"/>
      <c r="B815" s="38"/>
      <c r="C815" s="34"/>
      <c r="D815" s="34"/>
      <c r="E815" s="34"/>
      <c r="F815" s="34"/>
      <c r="G815" s="34"/>
      <c r="H815" s="34"/>
      <c r="I815" s="34"/>
      <c r="J815" s="34"/>
    </row>
    <row r="816" spans="1:10" x14ac:dyDescent="0.2">
      <c r="A816" s="33"/>
      <c r="B816" s="38"/>
      <c r="C816" s="34"/>
      <c r="D816" s="34"/>
      <c r="E816" s="34"/>
      <c r="F816" s="34"/>
      <c r="G816" s="34"/>
      <c r="H816" s="34"/>
      <c r="I816" s="34"/>
      <c r="J816" s="34"/>
    </row>
    <row r="817" spans="1:10" x14ac:dyDescent="0.2">
      <c r="A817" s="33"/>
      <c r="B817" s="38"/>
      <c r="C817" s="34"/>
      <c r="D817" s="34"/>
      <c r="E817" s="34"/>
      <c r="F817" s="34"/>
      <c r="G817" s="34"/>
      <c r="H817" s="34"/>
      <c r="I817" s="34"/>
      <c r="J817" s="34"/>
    </row>
    <row r="818" spans="1:10" x14ac:dyDescent="0.2">
      <c r="A818" s="33"/>
      <c r="B818" s="38"/>
      <c r="C818" s="34"/>
      <c r="D818" s="34"/>
      <c r="E818" s="34"/>
      <c r="F818" s="34"/>
      <c r="G818" s="34"/>
      <c r="H818" s="34"/>
      <c r="I818" s="34"/>
      <c r="J818" s="34"/>
    </row>
    <row r="819" spans="1:10" x14ac:dyDescent="0.2">
      <c r="A819" s="33"/>
      <c r="B819" s="38"/>
      <c r="C819" s="34"/>
      <c r="D819" s="34"/>
      <c r="E819" s="34"/>
      <c r="F819" s="34"/>
      <c r="G819" s="34"/>
      <c r="H819" s="34"/>
      <c r="I819" s="34"/>
      <c r="J819" s="34"/>
    </row>
    <row r="820" spans="1:10" x14ac:dyDescent="0.2">
      <c r="A820" s="33"/>
      <c r="B820" s="38"/>
      <c r="C820" s="34"/>
      <c r="D820" s="34"/>
      <c r="E820" s="34"/>
      <c r="F820" s="34"/>
      <c r="G820" s="34"/>
      <c r="H820" s="34"/>
      <c r="I820" s="34"/>
      <c r="J820" s="34"/>
    </row>
    <row r="821" spans="1:10" x14ac:dyDescent="0.2">
      <c r="A821" s="33"/>
      <c r="B821" s="38"/>
      <c r="C821" s="34"/>
      <c r="D821" s="34"/>
      <c r="E821" s="34"/>
      <c r="F821" s="34"/>
      <c r="G821" s="34"/>
      <c r="H821" s="34"/>
      <c r="I821" s="34"/>
      <c r="J821" s="34"/>
    </row>
    <row r="822" spans="1:10" x14ac:dyDescent="0.2">
      <c r="A822" s="33"/>
      <c r="B822" s="38"/>
      <c r="C822" s="34"/>
      <c r="D822" s="34"/>
      <c r="E822" s="34"/>
      <c r="F822" s="34"/>
      <c r="G822" s="34"/>
      <c r="H822" s="34"/>
      <c r="I822" s="34"/>
      <c r="J822" s="34"/>
    </row>
    <row r="823" spans="1:10" x14ac:dyDescent="0.2">
      <c r="A823" s="33"/>
      <c r="B823" s="38"/>
      <c r="C823" s="34"/>
      <c r="D823" s="34"/>
      <c r="E823" s="34"/>
      <c r="F823" s="34"/>
      <c r="G823" s="34"/>
      <c r="H823" s="34"/>
      <c r="I823" s="34"/>
      <c r="J823" s="34"/>
    </row>
    <row r="824" spans="1:10" x14ac:dyDescent="0.2">
      <c r="A824" s="33"/>
      <c r="B824" s="38"/>
      <c r="C824" s="34"/>
      <c r="D824" s="34"/>
      <c r="E824" s="34"/>
      <c r="F824" s="34"/>
      <c r="G824" s="34"/>
      <c r="H824" s="34"/>
      <c r="I824" s="34"/>
      <c r="J824" s="34"/>
    </row>
    <row r="825" spans="1:10" x14ac:dyDescent="0.2">
      <c r="A825" s="33"/>
      <c r="B825" s="38"/>
      <c r="C825" s="34"/>
      <c r="D825" s="34"/>
      <c r="E825" s="34"/>
      <c r="F825" s="34"/>
      <c r="G825" s="34"/>
      <c r="H825" s="34"/>
      <c r="I825" s="34"/>
      <c r="J825" s="34"/>
    </row>
    <row r="826" spans="1:10" x14ac:dyDescent="0.2">
      <c r="A826" s="33"/>
      <c r="B826" s="38"/>
      <c r="C826" s="34"/>
      <c r="D826" s="34"/>
      <c r="E826" s="34"/>
      <c r="F826" s="34"/>
      <c r="G826" s="34"/>
      <c r="H826" s="34"/>
      <c r="I826" s="34"/>
      <c r="J826" s="34"/>
    </row>
    <row r="827" spans="1:10" x14ac:dyDescent="0.2">
      <c r="A827" s="33"/>
      <c r="B827" s="38"/>
      <c r="C827" s="34"/>
      <c r="D827" s="34"/>
      <c r="E827" s="34"/>
      <c r="F827" s="34"/>
      <c r="G827" s="34"/>
      <c r="H827" s="34"/>
      <c r="I827" s="34"/>
      <c r="J827" s="34"/>
    </row>
    <row r="828" spans="1:10" x14ac:dyDescent="0.2">
      <c r="A828" s="33"/>
      <c r="B828" s="38"/>
      <c r="C828" s="34"/>
      <c r="D828" s="34"/>
      <c r="E828" s="34"/>
      <c r="F828" s="34"/>
      <c r="G828" s="34"/>
      <c r="H828" s="34"/>
      <c r="I828" s="34"/>
      <c r="J828" s="34"/>
    </row>
    <row r="829" spans="1:10" x14ac:dyDescent="0.2">
      <c r="A829" s="33"/>
      <c r="B829" s="38"/>
      <c r="C829" s="34"/>
      <c r="D829" s="34"/>
      <c r="E829" s="34"/>
      <c r="F829" s="34"/>
      <c r="G829" s="34"/>
      <c r="H829" s="34"/>
      <c r="I829" s="34"/>
      <c r="J829" s="34"/>
    </row>
    <row r="830" spans="1:10" x14ac:dyDescent="0.2">
      <c r="A830" s="33"/>
      <c r="B830" s="38"/>
      <c r="C830" s="34"/>
      <c r="D830" s="34"/>
      <c r="E830" s="34"/>
      <c r="F830" s="34"/>
      <c r="G830" s="34"/>
      <c r="H830" s="34"/>
      <c r="I830" s="34"/>
      <c r="J830" s="34"/>
    </row>
    <row r="831" spans="1:10" x14ac:dyDescent="0.2">
      <c r="A831" s="33"/>
      <c r="B831" s="38"/>
      <c r="C831" s="34"/>
      <c r="D831" s="34"/>
      <c r="E831" s="34"/>
      <c r="F831" s="34"/>
      <c r="G831" s="34"/>
      <c r="H831" s="34"/>
      <c r="I831" s="34"/>
      <c r="J831" s="34"/>
    </row>
    <row r="832" spans="1:10" x14ac:dyDescent="0.2">
      <c r="A832" s="33"/>
      <c r="B832" s="38"/>
      <c r="C832" s="34"/>
      <c r="D832" s="34"/>
      <c r="E832" s="34"/>
      <c r="F832" s="34"/>
      <c r="G832" s="34"/>
      <c r="H832" s="34"/>
      <c r="I832" s="34"/>
      <c r="J832" s="34"/>
    </row>
    <row r="833" spans="1:10" x14ac:dyDescent="0.2">
      <c r="A833" s="33"/>
      <c r="B833" s="38"/>
      <c r="C833" s="34"/>
      <c r="D833" s="34"/>
      <c r="E833" s="34"/>
      <c r="F833" s="34"/>
      <c r="G833" s="34"/>
      <c r="H833" s="34"/>
      <c r="I833" s="34"/>
      <c r="J833" s="34"/>
    </row>
    <row r="834" spans="1:10" x14ac:dyDescent="0.2">
      <c r="A834" s="33"/>
      <c r="B834" s="38"/>
      <c r="C834" s="34"/>
      <c r="D834" s="34"/>
      <c r="E834" s="34"/>
      <c r="F834" s="34"/>
      <c r="G834" s="34"/>
      <c r="H834" s="34"/>
      <c r="I834" s="34"/>
      <c r="J834" s="34"/>
    </row>
    <row r="835" spans="1:10" x14ac:dyDescent="0.2">
      <c r="A835" s="33"/>
      <c r="B835" s="38"/>
      <c r="C835" s="34"/>
      <c r="D835" s="34"/>
      <c r="E835" s="34"/>
      <c r="F835" s="34"/>
      <c r="G835" s="34"/>
      <c r="H835" s="34"/>
      <c r="I835" s="34"/>
      <c r="J835" s="34"/>
    </row>
    <row r="836" spans="1:10" x14ac:dyDescent="0.2">
      <c r="A836" s="33"/>
      <c r="B836" s="38"/>
      <c r="C836" s="34"/>
      <c r="D836" s="34"/>
      <c r="E836" s="34"/>
      <c r="F836" s="34"/>
      <c r="G836" s="34"/>
      <c r="H836" s="34"/>
      <c r="I836" s="34"/>
      <c r="J836" s="34"/>
    </row>
    <row r="837" spans="1:10" x14ac:dyDescent="0.2">
      <c r="A837" s="33"/>
      <c r="B837" s="38"/>
      <c r="C837" s="34"/>
      <c r="D837" s="34"/>
      <c r="E837" s="34"/>
      <c r="F837" s="34"/>
      <c r="G837" s="34"/>
      <c r="H837" s="34"/>
      <c r="I837" s="34"/>
      <c r="J837" s="34"/>
    </row>
    <row r="838" spans="1:10" x14ac:dyDescent="0.2">
      <c r="A838" s="33"/>
      <c r="B838" s="38"/>
      <c r="C838" s="34"/>
      <c r="D838" s="34"/>
      <c r="E838" s="34"/>
      <c r="F838" s="34"/>
      <c r="G838" s="34"/>
      <c r="H838" s="34"/>
      <c r="I838" s="34"/>
      <c r="J838" s="34"/>
    </row>
    <row r="839" spans="1:10" x14ac:dyDescent="0.2">
      <c r="A839" s="33"/>
      <c r="B839" s="38"/>
      <c r="C839" s="34"/>
      <c r="D839" s="34"/>
      <c r="E839" s="34"/>
      <c r="F839" s="34"/>
      <c r="G839" s="34"/>
      <c r="H839" s="34"/>
      <c r="I839" s="34"/>
      <c r="J839" s="34"/>
    </row>
    <row r="840" spans="1:10" x14ac:dyDescent="0.2">
      <c r="A840" s="33"/>
      <c r="B840" s="38"/>
      <c r="C840" s="34"/>
      <c r="D840" s="34"/>
      <c r="E840" s="34"/>
      <c r="F840" s="34"/>
      <c r="G840" s="34"/>
      <c r="H840" s="34"/>
      <c r="I840" s="34"/>
      <c r="J840" s="34"/>
    </row>
    <row r="841" spans="1:10" x14ac:dyDescent="0.2">
      <c r="A841" s="33"/>
      <c r="B841" s="38"/>
      <c r="C841" s="34"/>
      <c r="D841" s="34"/>
      <c r="E841" s="34"/>
      <c r="F841" s="34"/>
      <c r="G841" s="34"/>
      <c r="H841" s="34"/>
      <c r="I841" s="34"/>
      <c r="J841" s="34"/>
    </row>
    <row r="842" spans="1:10" x14ac:dyDescent="0.2">
      <c r="A842" s="33"/>
      <c r="B842" s="38"/>
      <c r="C842" s="34"/>
      <c r="D842" s="34"/>
      <c r="E842" s="34"/>
      <c r="F842" s="34"/>
      <c r="G842" s="34"/>
      <c r="H842" s="34"/>
      <c r="I842" s="34"/>
      <c r="J842" s="34"/>
    </row>
    <row r="843" spans="1:10" x14ac:dyDescent="0.2">
      <c r="A843" s="33"/>
      <c r="B843" s="38"/>
      <c r="C843" s="34"/>
      <c r="D843" s="34"/>
      <c r="E843" s="34"/>
      <c r="F843" s="34"/>
      <c r="G843" s="34"/>
      <c r="H843" s="34"/>
      <c r="I843" s="34"/>
      <c r="J843" s="34"/>
    </row>
    <row r="844" spans="1:10" x14ac:dyDescent="0.2">
      <c r="A844" s="33"/>
      <c r="B844" s="38"/>
      <c r="C844" s="34"/>
      <c r="D844" s="34"/>
      <c r="E844" s="34"/>
      <c r="F844" s="34"/>
      <c r="G844" s="34"/>
      <c r="H844" s="34"/>
      <c r="I844" s="34"/>
      <c r="J844" s="34"/>
    </row>
    <row r="845" spans="1:10" x14ac:dyDescent="0.2">
      <c r="A845" s="33"/>
      <c r="B845" s="38"/>
      <c r="C845" s="34"/>
      <c r="D845" s="34"/>
      <c r="E845" s="34"/>
      <c r="F845" s="34"/>
      <c r="G845" s="34"/>
      <c r="H845" s="34"/>
      <c r="I845" s="34"/>
      <c r="J845" s="34"/>
    </row>
    <row r="846" spans="1:10" x14ac:dyDescent="0.2">
      <c r="A846" s="33"/>
      <c r="B846" s="38"/>
      <c r="C846" s="34"/>
      <c r="D846" s="34"/>
      <c r="E846" s="34"/>
      <c r="F846" s="34"/>
      <c r="G846" s="34"/>
      <c r="H846" s="34"/>
      <c r="I846" s="34"/>
      <c r="J846" s="34"/>
    </row>
    <row r="847" spans="1:10" x14ac:dyDescent="0.2">
      <c r="A847" s="33"/>
      <c r="B847" s="38"/>
      <c r="C847" s="34"/>
      <c r="D847" s="34"/>
      <c r="E847" s="34"/>
      <c r="F847" s="34"/>
      <c r="G847" s="34"/>
      <c r="H847" s="34"/>
      <c r="I847" s="34"/>
      <c r="J847" s="34"/>
    </row>
    <row r="848" spans="1:10" x14ac:dyDescent="0.2">
      <c r="A848" s="33"/>
      <c r="B848" s="38"/>
      <c r="C848" s="34"/>
      <c r="D848" s="34"/>
      <c r="E848" s="34"/>
      <c r="F848" s="34"/>
      <c r="G848" s="34"/>
      <c r="H848" s="34"/>
      <c r="I848" s="34"/>
      <c r="J848" s="34"/>
    </row>
    <row r="849" spans="1:10" x14ac:dyDescent="0.2">
      <c r="A849" s="33"/>
      <c r="B849" s="38"/>
      <c r="C849" s="34"/>
      <c r="D849" s="34"/>
      <c r="E849" s="34"/>
      <c r="F849" s="34"/>
      <c r="G849" s="34"/>
      <c r="H849" s="34"/>
      <c r="I849" s="34"/>
      <c r="J849" s="34"/>
    </row>
    <row r="850" spans="1:10" x14ac:dyDescent="0.2">
      <c r="A850" s="33"/>
      <c r="B850" s="38"/>
      <c r="C850" s="34"/>
      <c r="D850" s="34"/>
      <c r="E850" s="34"/>
      <c r="F850" s="34"/>
      <c r="G850" s="34"/>
      <c r="H850" s="34"/>
      <c r="I850" s="34"/>
      <c r="J850" s="34"/>
    </row>
    <row r="851" spans="1:10" x14ac:dyDescent="0.2">
      <c r="A851" s="33"/>
      <c r="B851" s="38"/>
      <c r="C851" s="34"/>
      <c r="D851" s="34"/>
      <c r="E851" s="34"/>
      <c r="F851" s="34"/>
      <c r="G851" s="34"/>
      <c r="H851" s="34"/>
      <c r="I851" s="34"/>
      <c r="J851" s="34"/>
    </row>
    <row r="852" spans="1:10" x14ac:dyDescent="0.2">
      <c r="A852" s="33"/>
      <c r="B852" s="38"/>
      <c r="C852" s="34"/>
      <c r="D852" s="34"/>
      <c r="E852" s="34"/>
      <c r="F852" s="34"/>
      <c r="G852" s="34"/>
      <c r="H852" s="34"/>
      <c r="I852" s="34"/>
      <c r="J852" s="34"/>
    </row>
    <row r="853" spans="1:10" x14ac:dyDescent="0.2">
      <c r="A853" s="35"/>
      <c r="B853" s="38"/>
      <c r="C853" s="36"/>
      <c r="D853" s="36"/>
      <c r="E853" s="36"/>
      <c r="F853" s="36"/>
      <c r="G853" s="36"/>
      <c r="H853" s="36"/>
      <c r="I853" s="36"/>
      <c r="J853" s="36"/>
    </row>
    <row r="854" spans="1:10" x14ac:dyDescent="0.2">
      <c r="A854" s="35"/>
      <c r="B854" s="38"/>
      <c r="C854" s="36"/>
      <c r="D854" s="36"/>
      <c r="E854" s="36"/>
      <c r="F854" s="36"/>
      <c r="G854" s="36"/>
      <c r="H854" s="36"/>
      <c r="I854" s="36"/>
      <c r="J854" s="36"/>
    </row>
    <row r="855" spans="1:10" x14ac:dyDescent="0.2">
      <c r="A855" s="35"/>
      <c r="B855" s="38"/>
      <c r="C855" s="36"/>
      <c r="D855" s="36"/>
      <c r="E855" s="36"/>
      <c r="F855" s="36"/>
      <c r="G855" s="36"/>
      <c r="H855" s="36"/>
      <c r="I855" s="36"/>
      <c r="J855" s="36"/>
    </row>
    <row r="856" spans="1:10" x14ac:dyDescent="0.2">
      <c r="A856" s="35"/>
      <c r="B856" s="38"/>
      <c r="C856" s="36"/>
      <c r="D856" s="36"/>
      <c r="E856" s="36"/>
      <c r="F856" s="36"/>
      <c r="G856" s="36"/>
      <c r="H856" s="36"/>
      <c r="I856" s="36"/>
      <c r="J856" s="36"/>
    </row>
    <row r="857" spans="1:10" x14ac:dyDescent="0.2">
      <c r="A857" s="35"/>
      <c r="B857" s="38"/>
      <c r="C857" s="36"/>
      <c r="D857" s="36"/>
      <c r="E857" s="36"/>
      <c r="F857" s="36"/>
      <c r="G857" s="36"/>
      <c r="H857" s="36"/>
      <c r="I857" s="36"/>
      <c r="J857" s="36"/>
    </row>
    <row r="858" spans="1:10" x14ac:dyDescent="0.2">
      <c r="A858" s="35"/>
      <c r="B858" s="38"/>
      <c r="C858" s="36"/>
      <c r="D858" s="36"/>
      <c r="E858" s="36"/>
      <c r="F858" s="36"/>
      <c r="G858" s="36"/>
      <c r="H858" s="36"/>
      <c r="I858" s="36"/>
      <c r="J858" s="36"/>
    </row>
    <row r="859" spans="1:10" x14ac:dyDescent="0.2">
      <c r="A859" s="35"/>
      <c r="B859" s="38"/>
      <c r="C859" s="36"/>
      <c r="D859" s="36"/>
      <c r="E859" s="36"/>
      <c r="F859" s="36"/>
      <c r="G859" s="36"/>
      <c r="H859" s="36"/>
      <c r="I859" s="36"/>
      <c r="J859" s="36"/>
    </row>
    <row r="860" spans="1:10" x14ac:dyDescent="0.2">
      <c r="A860" s="35"/>
      <c r="B860" s="38"/>
      <c r="C860" s="36"/>
      <c r="D860" s="36"/>
      <c r="E860" s="36"/>
      <c r="F860" s="36"/>
      <c r="G860" s="36"/>
      <c r="H860" s="36"/>
      <c r="I860" s="36"/>
      <c r="J860" s="36"/>
    </row>
    <row r="861" spans="1:10" x14ac:dyDescent="0.2">
      <c r="A861" s="35"/>
      <c r="B861" s="38"/>
      <c r="C861" s="36"/>
      <c r="D861" s="36"/>
      <c r="E861" s="36"/>
      <c r="F861" s="36"/>
      <c r="G861" s="36"/>
      <c r="H861" s="36"/>
      <c r="I861" s="36"/>
      <c r="J861" s="36"/>
    </row>
    <row r="862" spans="1:10" x14ac:dyDescent="0.2">
      <c r="A862" s="35"/>
      <c r="B862" s="38"/>
      <c r="C862" s="36"/>
      <c r="D862" s="36"/>
      <c r="E862" s="36"/>
      <c r="F862" s="36"/>
      <c r="G862" s="36"/>
      <c r="H862" s="36"/>
      <c r="I862" s="36"/>
      <c r="J862" s="36"/>
    </row>
    <row r="863" spans="1:10" x14ac:dyDescent="0.2">
      <c r="A863" s="35"/>
      <c r="B863" s="38"/>
      <c r="C863" s="36"/>
      <c r="D863" s="36"/>
      <c r="E863" s="36"/>
      <c r="F863" s="36"/>
      <c r="G863" s="36"/>
      <c r="H863" s="36"/>
      <c r="I863" s="36"/>
      <c r="J863" s="36"/>
    </row>
    <row r="864" spans="1:10" x14ac:dyDescent="0.2">
      <c r="A864" s="35"/>
      <c r="B864" s="38"/>
      <c r="C864" s="36"/>
      <c r="D864" s="36"/>
      <c r="E864" s="36"/>
      <c r="F864" s="36"/>
      <c r="G864" s="36"/>
      <c r="H864" s="36"/>
      <c r="I864" s="36"/>
      <c r="J864" s="36"/>
    </row>
    <row r="865" spans="1:10" x14ac:dyDescent="0.2">
      <c r="A865" s="35"/>
      <c r="B865" s="38"/>
      <c r="C865" s="36"/>
      <c r="D865" s="36"/>
      <c r="E865" s="36"/>
      <c r="F865" s="36"/>
      <c r="G865" s="36"/>
      <c r="H865" s="36"/>
      <c r="I865" s="36"/>
      <c r="J865" s="36"/>
    </row>
    <row r="866" spans="1:10" x14ac:dyDescent="0.2">
      <c r="A866" s="35"/>
      <c r="B866" s="38"/>
      <c r="C866" s="36"/>
      <c r="D866" s="36"/>
      <c r="E866" s="36"/>
      <c r="F866" s="36"/>
      <c r="G866" s="36"/>
      <c r="H866" s="36"/>
      <c r="I866" s="36"/>
      <c r="J866" s="36"/>
    </row>
    <row r="867" spans="1:10" x14ac:dyDescent="0.2">
      <c r="A867" s="35"/>
      <c r="B867" s="38"/>
      <c r="C867" s="36"/>
      <c r="D867" s="36"/>
      <c r="E867" s="36"/>
      <c r="F867" s="36"/>
      <c r="G867" s="36"/>
      <c r="H867" s="36"/>
      <c r="I867" s="36"/>
      <c r="J867" s="36"/>
    </row>
    <row r="868" spans="1:10" x14ac:dyDescent="0.2">
      <c r="A868" s="35"/>
      <c r="B868" s="38"/>
      <c r="C868" s="36"/>
      <c r="D868" s="36"/>
      <c r="E868" s="36"/>
      <c r="F868" s="36"/>
      <c r="G868" s="36"/>
      <c r="H868" s="36"/>
      <c r="I868" s="36"/>
      <c r="J868" s="36"/>
    </row>
    <row r="869" spans="1:10" x14ac:dyDescent="0.2">
      <c r="A869" s="35"/>
      <c r="B869" s="38"/>
      <c r="C869" s="36"/>
      <c r="D869" s="36"/>
      <c r="E869" s="36"/>
      <c r="F869" s="36"/>
      <c r="G869" s="36"/>
      <c r="H869" s="36"/>
      <c r="I869" s="36"/>
      <c r="J869" s="36"/>
    </row>
    <row r="870" spans="1:10" x14ac:dyDescent="0.2">
      <c r="A870" s="35"/>
      <c r="B870" s="38"/>
      <c r="C870" s="36"/>
      <c r="D870" s="36"/>
      <c r="E870" s="36"/>
      <c r="F870" s="36"/>
      <c r="G870" s="36"/>
      <c r="H870" s="36"/>
      <c r="I870" s="36"/>
      <c r="J870" s="36"/>
    </row>
    <row r="871" spans="1:10" x14ac:dyDescent="0.2">
      <c r="A871" s="35"/>
      <c r="B871" s="38"/>
      <c r="C871" s="36"/>
      <c r="D871" s="36"/>
      <c r="E871" s="36"/>
      <c r="F871" s="36"/>
      <c r="G871" s="36"/>
      <c r="H871" s="36"/>
      <c r="I871" s="36"/>
      <c r="J871" s="36"/>
    </row>
    <row r="872" spans="1:10" x14ac:dyDescent="0.2">
      <c r="A872" s="35"/>
      <c r="B872" s="38"/>
      <c r="C872" s="36"/>
      <c r="D872" s="36"/>
      <c r="E872" s="36"/>
      <c r="F872" s="36"/>
      <c r="G872" s="36"/>
      <c r="H872" s="36"/>
      <c r="I872" s="36"/>
      <c r="J872" s="36"/>
    </row>
    <row r="873" spans="1:10" x14ac:dyDescent="0.2">
      <c r="A873" s="35"/>
      <c r="B873" s="38"/>
      <c r="C873" s="36"/>
      <c r="D873" s="36"/>
      <c r="E873" s="36"/>
      <c r="F873" s="36"/>
      <c r="G873" s="36"/>
      <c r="H873" s="36"/>
      <c r="I873" s="36"/>
      <c r="J873" s="36"/>
    </row>
    <row r="874" spans="1:10" x14ac:dyDescent="0.2">
      <c r="A874" s="35"/>
      <c r="B874" s="38"/>
      <c r="C874" s="36"/>
      <c r="D874" s="36"/>
      <c r="E874" s="36"/>
      <c r="F874" s="36"/>
      <c r="G874" s="36"/>
      <c r="H874" s="36"/>
      <c r="I874" s="36"/>
      <c r="J874" s="36"/>
    </row>
    <row r="875" spans="1:10" x14ac:dyDescent="0.2">
      <c r="A875" s="35"/>
      <c r="B875" s="38"/>
      <c r="C875" s="36"/>
      <c r="D875" s="36"/>
      <c r="E875" s="36"/>
      <c r="F875" s="36"/>
      <c r="G875" s="36"/>
      <c r="H875" s="36"/>
      <c r="I875" s="36"/>
      <c r="J875" s="36"/>
    </row>
    <row r="876" spans="1:10" x14ac:dyDescent="0.2">
      <c r="A876" s="35"/>
      <c r="B876" s="38"/>
      <c r="C876" s="36"/>
      <c r="D876" s="36"/>
      <c r="E876" s="36"/>
      <c r="F876" s="36"/>
      <c r="G876" s="36"/>
      <c r="H876" s="36"/>
      <c r="I876" s="36"/>
      <c r="J876" s="36"/>
    </row>
    <row r="877" spans="1:10" x14ac:dyDescent="0.2">
      <c r="A877" s="35"/>
      <c r="B877" s="38"/>
      <c r="C877" s="36"/>
      <c r="D877" s="36"/>
      <c r="E877" s="36"/>
      <c r="F877" s="36"/>
      <c r="G877" s="36"/>
      <c r="H877" s="36"/>
      <c r="I877" s="36"/>
      <c r="J877" s="36"/>
    </row>
    <row r="878" spans="1:10" x14ac:dyDescent="0.2">
      <c r="A878" s="35"/>
      <c r="B878" s="38"/>
      <c r="C878" s="36"/>
      <c r="D878" s="36"/>
      <c r="E878" s="36"/>
      <c r="F878" s="36"/>
      <c r="G878" s="36"/>
      <c r="H878" s="36"/>
      <c r="I878" s="36"/>
      <c r="J878" s="36"/>
    </row>
    <row r="879" spans="1:10" x14ac:dyDescent="0.2">
      <c r="A879" s="35"/>
      <c r="B879" s="38"/>
      <c r="C879" s="36"/>
      <c r="D879" s="36"/>
      <c r="E879" s="36"/>
      <c r="F879" s="36"/>
      <c r="G879" s="36"/>
      <c r="H879" s="36"/>
      <c r="I879" s="36"/>
      <c r="J879" s="36"/>
    </row>
    <row r="880" spans="1:10" x14ac:dyDescent="0.2">
      <c r="A880" s="35"/>
      <c r="B880" s="38"/>
      <c r="C880" s="36"/>
      <c r="D880" s="36"/>
      <c r="E880" s="36"/>
      <c r="F880" s="36"/>
      <c r="G880" s="36"/>
      <c r="H880" s="36"/>
      <c r="I880" s="36"/>
      <c r="J880" s="36"/>
    </row>
    <row r="881" spans="1:10" x14ac:dyDescent="0.2">
      <c r="A881" s="35"/>
      <c r="B881" s="38"/>
      <c r="C881" s="36"/>
      <c r="D881" s="36"/>
      <c r="E881" s="36"/>
      <c r="F881" s="36"/>
      <c r="G881" s="36"/>
      <c r="H881" s="36"/>
      <c r="I881" s="36"/>
      <c r="J881" s="36"/>
    </row>
    <row r="882" spans="1:10" x14ac:dyDescent="0.2">
      <c r="A882" s="35"/>
      <c r="B882" s="38"/>
      <c r="C882" s="36"/>
      <c r="D882" s="36"/>
      <c r="E882" s="36"/>
      <c r="F882" s="36"/>
      <c r="G882" s="36"/>
      <c r="H882" s="36"/>
      <c r="I882" s="36"/>
      <c r="J882" s="36"/>
    </row>
    <row r="883" spans="1:10" x14ac:dyDescent="0.2">
      <c r="A883" s="35"/>
      <c r="B883" s="38"/>
      <c r="C883" s="36"/>
      <c r="D883" s="36"/>
      <c r="E883" s="36"/>
      <c r="F883" s="36"/>
      <c r="G883" s="36"/>
      <c r="H883" s="36"/>
      <c r="I883" s="36"/>
      <c r="J883" s="36"/>
    </row>
    <row r="884" spans="1:10" x14ac:dyDescent="0.2">
      <c r="A884" s="35"/>
      <c r="B884" s="38"/>
      <c r="C884" s="36"/>
      <c r="D884" s="36"/>
      <c r="E884" s="36"/>
      <c r="F884" s="36"/>
      <c r="G884" s="36"/>
      <c r="H884" s="36"/>
      <c r="I884" s="36"/>
      <c r="J884" s="36"/>
    </row>
    <row r="885" spans="1:10" x14ac:dyDescent="0.2">
      <c r="A885" s="35"/>
      <c r="B885" s="38"/>
      <c r="C885" s="36"/>
      <c r="D885" s="36"/>
      <c r="E885" s="36"/>
      <c r="F885" s="36"/>
      <c r="G885" s="36"/>
      <c r="H885" s="36"/>
      <c r="I885" s="36"/>
      <c r="J885" s="36"/>
    </row>
    <row r="886" spans="1:10" x14ac:dyDescent="0.2">
      <c r="A886" s="35"/>
      <c r="B886" s="38"/>
      <c r="C886" s="36"/>
      <c r="D886" s="36"/>
      <c r="E886" s="36"/>
      <c r="F886" s="36"/>
      <c r="G886" s="36"/>
      <c r="H886" s="36"/>
      <c r="I886" s="36"/>
      <c r="J886" s="36"/>
    </row>
    <row r="887" spans="1:10" x14ac:dyDescent="0.2">
      <c r="A887" s="35"/>
      <c r="B887" s="38"/>
      <c r="C887" s="36"/>
      <c r="D887" s="36"/>
      <c r="E887" s="36"/>
      <c r="F887" s="36"/>
      <c r="G887" s="36"/>
      <c r="H887" s="36"/>
      <c r="I887" s="36"/>
      <c r="J887" s="36"/>
    </row>
    <row r="888" spans="1:10" x14ac:dyDescent="0.2">
      <c r="A888" s="35"/>
      <c r="B888" s="38"/>
      <c r="C888" s="36"/>
      <c r="D888" s="36"/>
      <c r="E888" s="36"/>
      <c r="F888" s="36"/>
      <c r="G888" s="36"/>
      <c r="H888" s="36"/>
      <c r="I888" s="36"/>
      <c r="J888" s="36"/>
    </row>
    <row r="889" spans="1:10" x14ac:dyDescent="0.2">
      <c r="A889" s="35"/>
      <c r="B889" s="38"/>
      <c r="C889" s="36"/>
      <c r="D889" s="36"/>
      <c r="E889" s="36"/>
      <c r="F889" s="36"/>
      <c r="G889" s="36"/>
      <c r="H889" s="36"/>
      <c r="I889" s="36"/>
      <c r="J889" s="36"/>
    </row>
    <row r="890" spans="1:10" x14ac:dyDescent="0.2">
      <c r="A890" s="35"/>
      <c r="B890" s="38"/>
      <c r="C890" s="36"/>
      <c r="D890" s="36"/>
      <c r="E890" s="36"/>
      <c r="F890" s="36"/>
      <c r="G890" s="36"/>
      <c r="H890" s="36"/>
      <c r="I890" s="36"/>
      <c r="J890" s="36"/>
    </row>
    <row r="891" spans="1:10" x14ac:dyDescent="0.2">
      <c r="A891" s="35"/>
      <c r="B891" s="38"/>
      <c r="C891" s="36"/>
      <c r="D891" s="36"/>
      <c r="E891" s="36"/>
      <c r="F891" s="36"/>
      <c r="G891" s="36"/>
      <c r="H891" s="36"/>
      <c r="I891" s="36"/>
      <c r="J891" s="36"/>
    </row>
    <row r="892" spans="1:10" x14ac:dyDescent="0.2">
      <c r="A892" s="35"/>
      <c r="B892" s="38"/>
      <c r="C892" s="36"/>
      <c r="D892" s="36"/>
      <c r="E892" s="36"/>
      <c r="F892" s="36"/>
      <c r="G892" s="36"/>
      <c r="H892" s="36"/>
      <c r="I892" s="36"/>
      <c r="J892" s="36"/>
    </row>
    <row r="893" spans="1:10" x14ac:dyDescent="0.2">
      <c r="A893" s="35"/>
      <c r="B893" s="38"/>
      <c r="C893" s="36"/>
      <c r="D893" s="36"/>
      <c r="E893" s="36"/>
      <c r="F893" s="36"/>
      <c r="G893" s="36"/>
      <c r="H893" s="36"/>
      <c r="I893" s="36"/>
      <c r="J893" s="36"/>
    </row>
    <row r="894" spans="1:10" x14ac:dyDescent="0.2">
      <c r="A894" s="35"/>
      <c r="B894" s="38"/>
      <c r="C894" s="36"/>
      <c r="D894" s="36"/>
      <c r="E894" s="36"/>
      <c r="F894" s="36"/>
      <c r="G894" s="36"/>
      <c r="H894" s="36"/>
      <c r="I894" s="36"/>
      <c r="J894" s="36"/>
    </row>
    <row r="895" spans="1:10" x14ac:dyDescent="0.2">
      <c r="A895" s="35"/>
      <c r="B895" s="38"/>
      <c r="C895" s="36"/>
      <c r="D895" s="36"/>
      <c r="E895" s="36"/>
      <c r="F895" s="36"/>
      <c r="G895" s="36"/>
      <c r="H895" s="36"/>
      <c r="I895" s="36"/>
      <c r="J895" s="36"/>
    </row>
    <row r="896" spans="1:10" x14ac:dyDescent="0.2">
      <c r="A896" s="35"/>
      <c r="B896" s="38"/>
      <c r="C896" s="36"/>
      <c r="D896" s="36"/>
      <c r="E896" s="36"/>
      <c r="F896" s="36"/>
      <c r="G896" s="36"/>
      <c r="H896" s="36"/>
      <c r="I896" s="36"/>
      <c r="J896" s="36"/>
    </row>
    <row r="897" spans="1:10" x14ac:dyDescent="0.2">
      <c r="A897" s="35"/>
      <c r="B897" s="38"/>
      <c r="C897" s="36"/>
      <c r="D897" s="36"/>
      <c r="E897" s="36"/>
      <c r="F897" s="36"/>
      <c r="G897" s="36"/>
      <c r="H897" s="36"/>
      <c r="I897" s="36"/>
      <c r="J897" s="36"/>
    </row>
    <row r="898" spans="1:10" x14ac:dyDescent="0.2">
      <c r="A898" s="35"/>
      <c r="B898" s="38"/>
      <c r="C898" s="36"/>
      <c r="D898" s="36"/>
      <c r="E898" s="36"/>
      <c r="F898" s="36"/>
      <c r="G898" s="36"/>
      <c r="H898" s="36"/>
      <c r="I898" s="36"/>
      <c r="J898" s="36"/>
    </row>
    <row r="899" spans="1:10" x14ac:dyDescent="0.2">
      <c r="A899" s="35"/>
      <c r="B899" s="38"/>
      <c r="C899" s="36"/>
      <c r="D899" s="36"/>
      <c r="E899" s="36"/>
      <c r="F899" s="36"/>
      <c r="G899" s="36"/>
      <c r="H899" s="36"/>
      <c r="I899" s="36"/>
      <c r="J899" s="36"/>
    </row>
    <row r="900" spans="1:10" x14ac:dyDescent="0.2">
      <c r="A900" s="35"/>
      <c r="B900" s="38"/>
      <c r="C900" s="36"/>
      <c r="D900" s="36"/>
      <c r="E900" s="36"/>
      <c r="F900" s="36"/>
      <c r="G900" s="36"/>
      <c r="H900" s="36"/>
      <c r="I900" s="36"/>
      <c r="J900" s="36"/>
    </row>
    <row r="901" spans="1:10" x14ac:dyDescent="0.2">
      <c r="A901" s="35"/>
      <c r="B901" s="38"/>
      <c r="C901" s="36"/>
      <c r="D901" s="36"/>
      <c r="E901" s="36"/>
      <c r="F901" s="36"/>
      <c r="G901" s="36"/>
      <c r="H901" s="36"/>
      <c r="I901" s="36"/>
      <c r="J901" s="36"/>
    </row>
    <row r="902" spans="1:10" x14ac:dyDescent="0.2">
      <c r="A902" s="35"/>
      <c r="B902" s="38"/>
      <c r="C902" s="36"/>
      <c r="D902" s="36"/>
      <c r="E902" s="36"/>
      <c r="F902" s="36"/>
      <c r="G902" s="36"/>
      <c r="H902" s="36"/>
      <c r="I902" s="36"/>
      <c r="J902" s="36"/>
    </row>
    <row r="903" spans="1:10" x14ac:dyDescent="0.2">
      <c r="A903" s="35"/>
      <c r="B903" s="38"/>
      <c r="C903" s="36"/>
      <c r="D903" s="36"/>
      <c r="E903" s="36"/>
      <c r="F903" s="36"/>
      <c r="G903" s="36"/>
      <c r="H903" s="36"/>
      <c r="I903" s="36"/>
      <c r="J903" s="36"/>
    </row>
    <row r="904" spans="1:10" x14ac:dyDescent="0.2">
      <c r="A904" s="35"/>
      <c r="B904" s="38"/>
      <c r="C904" s="36"/>
      <c r="D904" s="36"/>
      <c r="E904" s="36"/>
      <c r="F904" s="36"/>
      <c r="G904" s="36"/>
      <c r="H904" s="36"/>
      <c r="I904" s="36"/>
      <c r="J904" s="36"/>
    </row>
    <row r="905" spans="1:10" x14ac:dyDescent="0.2">
      <c r="A905" s="35"/>
      <c r="B905" s="38"/>
      <c r="C905" s="36"/>
      <c r="D905" s="36"/>
      <c r="E905" s="36"/>
      <c r="F905" s="36"/>
      <c r="G905" s="36"/>
      <c r="H905" s="36"/>
      <c r="I905" s="36"/>
      <c r="J905" s="36"/>
    </row>
    <row r="906" spans="1:10" x14ac:dyDescent="0.2">
      <c r="A906" s="35"/>
      <c r="B906" s="38"/>
      <c r="C906" s="36"/>
      <c r="D906" s="36"/>
      <c r="E906" s="36"/>
      <c r="F906" s="36"/>
      <c r="G906" s="36"/>
      <c r="H906" s="36"/>
      <c r="I906" s="36"/>
      <c r="J906" s="36"/>
    </row>
    <row r="907" spans="1:10" x14ac:dyDescent="0.2">
      <c r="A907" s="35"/>
      <c r="B907" s="38"/>
      <c r="C907" s="36"/>
      <c r="D907" s="36"/>
      <c r="E907" s="36"/>
      <c r="F907" s="36"/>
      <c r="G907" s="36"/>
      <c r="H907" s="36"/>
      <c r="I907" s="36"/>
      <c r="J907" s="36"/>
    </row>
    <row r="908" spans="1:10" x14ac:dyDescent="0.2">
      <c r="A908" s="35"/>
      <c r="B908" s="38"/>
      <c r="C908" s="36"/>
      <c r="D908" s="36"/>
      <c r="E908" s="36"/>
      <c r="F908" s="36"/>
      <c r="G908" s="36"/>
      <c r="H908" s="36"/>
      <c r="I908" s="36"/>
      <c r="J908" s="36"/>
    </row>
    <row r="909" spans="1:10" x14ac:dyDescent="0.2">
      <c r="A909" s="35"/>
      <c r="B909" s="38"/>
      <c r="C909" s="36"/>
      <c r="D909" s="36"/>
      <c r="E909" s="36"/>
      <c r="F909" s="36"/>
      <c r="G909" s="36"/>
      <c r="H909" s="36"/>
      <c r="I909" s="36"/>
      <c r="J909" s="36"/>
    </row>
    <row r="910" spans="1:10" x14ac:dyDescent="0.2">
      <c r="A910" s="35"/>
      <c r="B910" s="38"/>
      <c r="C910" s="36"/>
      <c r="D910" s="36"/>
      <c r="E910" s="36"/>
      <c r="F910" s="36"/>
      <c r="G910" s="36"/>
      <c r="H910" s="36"/>
      <c r="I910" s="36"/>
      <c r="J910" s="36"/>
    </row>
    <row r="911" spans="1:10" x14ac:dyDescent="0.2">
      <c r="A911" s="35"/>
      <c r="B911" s="38"/>
      <c r="C911" s="36"/>
      <c r="D911" s="36"/>
      <c r="E911" s="36"/>
      <c r="F911" s="36"/>
      <c r="G911" s="36"/>
      <c r="H911" s="36"/>
      <c r="I911" s="36"/>
      <c r="J911" s="36"/>
    </row>
    <row r="912" spans="1:10" x14ac:dyDescent="0.2">
      <c r="A912" s="35"/>
      <c r="B912" s="38"/>
      <c r="C912" s="36"/>
      <c r="D912" s="36"/>
      <c r="E912" s="36"/>
      <c r="F912" s="36"/>
      <c r="G912" s="36"/>
      <c r="H912" s="36"/>
      <c r="I912" s="36"/>
      <c r="J912" s="36"/>
    </row>
    <row r="913" spans="1:10" x14ac:dyDescent="0.2">
      <c r="A913" s="35"/>
      <c r="B913" s="38"/>
      <c r="C913" s="36"/>
      <c r="D913" s="36"/>
      <c r="E913" s="36"/>
      <c r="F913" s="36"/>
      <c r="G913" s="36"/>
      <c r="H913" s="36"/>
      <c r="I913" s="36"/>
      <c r="J913" s="36"/>
    </row>
    <row r="914" spans="1:10" x14ac:dyDescent="0.2">
      <c r="A914" s="35"/>
      <c r="B914" s="38"/>
      <c r="C914" s="36"/>
      <c r="D914" s="36"/>
      <c r="E914" s="36"/>
      <c r="F914" s="36"/>
      <c r="G914" s="36"/>
      <c r="H914" s="36"/>
      <c r="I914" s="36"/>
      <c r="J914" s="36"/>
    </row>
    <row r="915" spans="1:10" x14ac:dyDescent="0.2">
      <c r="A915" s="35"/>
      <c r="B915" s="38"/>
      <c r="C915" s="36"/>
      <c r="D915" s="36"/>
      <c r="E915" s="36"/>
      <c r="F915" s="36"/>
      <c r="G915" s="36"/>
      <c r="H915" s="36"/>
      <c r="I915" s="36"/>
      <c r="J915" s="36"/>
    </row>
    <row r="916" spans="1:10" x14ac:dyDescent="0.2">
      <c r="A916" s="35"/>
      <c r="B916" s="38"/>
      <c r="C916" s="36"/>
      <c r="D916" s="36"/>
      <c r="E916" s="36"/>
      <c r="F916" s="36"/>
      <c r="G916" s="36"/>
      <c r="H916" s="36"/>
      <c r="I916" s="36"/>
      <c r="J916" s="36"/>
    </row>
    <row r="917" spans="1:10" x14ac:dyDescent="0.2">
      <c r="A917" s="35"/>
      <c r="B917" s="38"/>
      <c r="C917" s="36"/>
      <c r="D917" s="36"/>
      <c r="E917" s="36"/>
      <c r="F917" s="36"/>
      <c r="G917" s="36"/>
      <c r="H917" s="36"/>
      <c r="I917" s="36"/>
      <c r="J917" s="36"/>
    </row>
    <row r="918" spans="1:10" x14ac:dyDescent="0.2">
      <c r="A918" s="35"/>
      <c r="B918" s="38"/>
      <c r="C918" s="36"/>
      <c r="D918" s="36"/>
      <c r="E918" s="36"/>
      <c r="F918" s="36"/>
      <c r="G918" s="36"/>
      <c r="H918" s="36"/>
      <c r="I918" s="36"/>
      <c r="J918" s="36"/>
    </row>
    <row r="919" spans="1:10" x14ac:dyDescent="0.2">
      <c r="A919" s="35"/>
      <c r="B919" s="38"/>
      <c r="C919" s="36"/>
      <c r="D919" s="36"/>
      <c r="E919" s="36"/>
      <c r="F919" s="36"/>
      <c r="G919" s="36"/>
      <c r="H919" s="36"/>
      <c r="I919" s="36"/>
      <c r="J919" s="36"/>
    </row>
    <row r="920" spans="1:10" x14ac:dyDescent="0.2">
      <c r="A920" s="35"/>
      <c r="B920" s="38"/>
      <c r="C920" s="36"/>
      <c r="D920" s="36"/>
      <c r="E920" s="36"/>
      <c r="F920" s="36"/>
      <c r="G920" s="36"/>
      <c r="H920" s="36"/>
      <c r="I920" s="36"/>
      <c r="J920" s="36"/>
    </row>
    <row r="921" spans="1:10" x14ac:dyDescent="0.2">
      <c r="A921" s="35"/>
      <c r="B921" s="38"/>
      <c r="C921" s="36"/>
      <c r="D921" s="36"/>
      <c r="E921" s="36"/>
      <c r="F921" s="36"/>
      <c r="G921" s="36"/>
      <c r="H921" s="36"/>
      <c r="I921" s="36"/>
      <c r="J921" s="36"/>
    </row>
    <row r="922" spans="1:10" x14ac:dyDescent="0.2">
      <c r="A922" s="35"/>
      <c r="B922" s="38"/>
      <c r="C922" s="36"/>
      <c r="D922" s="36"/>
      <c r="E922" s="36"/>
      <c r="F922" s="36"/>
      <c r="G922" s="36"/>
      <c r="H922" s="36"/>
      <c r="I922" s="36"/>
      <c r="J922" s="36"/>
    </row>
    <row r="923" spans="1:10" x14ac:dyDescent="0.2">
      <c r="A923" s="35"/>
      <c r="B923" s="38"/>
      <c r="C923" s="36"/>
      <c r="D923" s="36"/>
      <c r="E923" s="36"/>
      <c r="F923" s="36"/>
      <c r="G923" s="36"/>
      <c r="H923" s="36"/>
      <c r="I923" s="36"/>
      <c r="J923" s="36"/>
    </row>
    <row r="924" spans="1:10" x14ac:dyDescent="0.2">
      <c r="A924" s="35"/>
      <c r="B924" s="38"/>
      <c r="C924" s="36"/>
      <c r="D924" s="36"/>
      <c r="E924" s="36"/>
      <c r="F924" s="36"/>
      <c r="G924" s="36"/>
      <c r="H924" s="36"/>
      <c r="I924" s="36"/>
      <c r="J924" s="36"/>
    </row>
    <row r="925" spans="1:10" x14ac:dyDescent="0.2">
      <c r="A925" s="35"/>
      <c r="B925" s="38"/>
      <c r="C925" s="36"/>
      <c r="D925" s="36"/>
      <c r="E925" s="36"/>
      <c r="F925" s="36"/>
      <c r="G925" s="36"/>
      <c r="H925" s="36"/>
      <c r="I925" s="36"/>
      <c r="J925" s="36"/>
    </row>
    <row r="926" spans="1:10" x14ac:dyDescent="0.2">
      <c r="A926" s="35"/>
      <c r="B926" s="38"/>
      <c r="C926" s="36"/>
      <c r="D926" s="36"/>
      <c r="E926" s="36"/>
      <c r="F926" s="36"/>
      <c r="G926" s="36"/>
      <c r="H926" s="36"/>
      <c r="I926" s="36"/>
      <c r="J926" s="36"/>
    </row>
    <row r="927" spans="1:10" x14ac:dyDescent="0.2">
      <c r="A927" s="35"/>
      <c r="B927" s="38"/>
      <c r="C927" s="36"/>
      <c r="D927" s="36"/>
      <c r="E927" s="36"/>
      <c r="F927" s="36"/>
      <c r="G927" s="36"/>
      <c r="H927" s="36"/>
      <c r="I927" s="36"/>
      <c r="J927" s="36"/>
    </row>
    <row r="928" spans="1:10" x14ac:dyDescent="0.2">
      <c r="A928" s="35"/>
      <c r="B928" s="38"/>
      <c r="C928" s="36"/>
      <c r="D928" s="36"/>
      <c r="E928" s="36"/>
      <c r="F928" s="36"/>
      <c r="G928" s="36"/>
      <c r="H928" s="36"/>
      <c r="I928" s="36"/>
      <c r="J928" s="36"/>
    </row>
    <row r="929" spans="1:10" x14ac:dyDescent="0.2">
      <c r="A929" s="35"/>
      <c r="B929" s="38"/>
      <c r="C929" s="36"/>
      <c r="D929" s="36"/>
      <c r="E929" s="36"/>
      <c r="F929" s="36"/>
      <c r="G929" s="36"/>
      <c r="H929" s="36"/>
      <c r="I929" s="36"/>
      <c r="J929" s="36"/>
    </row>
    <row r="930" spans="1:10" x14ac:dyDescent="0.2">
      <c r="A930" s="35"/>
      <c r="B930" s="38"/>
      <c r="C930" s="36"/>
      <c r="D930" s="36"/>
      <c r="E930" s="36"/>
      <c r="F930" s="36"/>
      <c r="G930" s="36"/>
      <c r="H930" s="36"/>
      <c r="I930" s="36"/>
      <c r="J930" s="36"/>
    </row>
    <row r="931" spans="1:10" x14ac:dyDescent="0.2">
      <c r="A931" s="35"/>
      <c r="B931" s="38"/>
      <c r="C931" s="36"/>
      <c r="D931" s="36"/>
      <c r="E931" s="36"/>
      <c r="F931" s="36"/>
      <c r="G931" s="36"/>
      <c r="H931" s="36"/>
      <c r="I931" s="36"/>
      <c r="J931" s="36"/>
    </row>
    <row r="932" spans="1:10" x14ac:dyDescent="0.2">
      <c r="A932" s="35"/>
      <c r="B932" s="38"/>
      <c r="C932" s="36"/>
      <c r="D932" s="36"/>
      <c r="E932" s="36"/>
      <c r="F932" s="36"/>
      <c r="G932" s="36"/>
      <c r="H932" s="36"/>
      <c r="I932" s="36"/>
      <c r="J932" s="36"/>
    </row>
    <row r="933" spans="1:10" x14ac:dyDescent="0.2">
      <c r="A933" s="35"/>
      <c r="B933" s="38"/>
      <c r="C933" s="36"/>
      <c r="D933" s="36"/>
      <c r="E933" s="36"/>
      <c r="F933" s="36"/>
      <c r="G933" s="36"/>
      <c r="H933" s="36"/>
      <c r="I933" s="36"/>
      <c r="J933" s="36"/>
    </row>
    <row r="934" spans="1:10" x14ac:dyDescent="0.2">
      <c r="A934" s="35"/>
      <c r="B934" s="38"/>
      <c r="C934" s="36"/>
      <c r="D934" s="36"/>
      <c r="E934" s="36"/>
      <c r="F934" s="36"/>
      <c r="G934" s="36"/>
      <c r="H934" s="36"/>
      <c r="I934" s="36"/>
      <c r="J934" s="36"/>
    </row>
    <row r="935" spans="1:10" x14ac:dyDescent="0.2">
      <c r="A935" s="35"/>
      <c r="B935" s="38"/>
      <c r="C935" s="36"/>
      <c r="D935" s="36"/>
      <c r="E935" s="36"/>
      <c r="F935" s="36"/>
      <c r="G935" s="36"/>
      <c r="H935" s="36"/>
      <c r="I935" s="36"/>
      <c r="J935" s="36"/>
    </row>
    <row r="936" spans="1:10" x14ac:dyDescent="0.2">
      <c r="A936" s="35"/>
      <c r="B936" s="38"/>
      <c r="C936" s="36"/>
      <c r="D936" s="36"/>
      <c r="E936" s="36"/>
      <c r="F936" s="36"/>
      <c r="G936" s="36"/>
      <c r="H936" s="36"/>
      <c r="I936" s="36"/>
      <c r="J936" s="36"/>
    </row>
    <row r="937" spans="1:10" x14ac:dyDescent="0.2">
      <c r="A937" s="35"/>
      <c r="B937" s="38"/>
      <c r="C937" s="36"/>
      <c r="D937" s="36"/>
      <c r="E937" s="36"/>
      <c r="F937" s="36"/>
      <c r="G937" s="36"/>
      <c r="H937" s="36"/>
      <c r="I937" s="36"/>
      <c r="J937" s="36"/>
    </row>
    <row r="938" spans="1:10" x14ac:dyDescent="0.2">
      <c r="A938" s="35"/>
      <c r="B938" s="38"/>
      <c r="C938" s="36"/>
      <c r="D938" s="36"/>
      <c r="E938" s="36"/>
      <c r="F938" s="36"/>
      <c r="G938" s="36"/>
      <c r="H938" s="36"/>
      <c r="I938" s="36"/>
      <c r="J938" s="36"/>
    </row>
    <row r="939" spans="1:10" x14ac:dyDescent="0.2">
      <c r="A939" s="35"/>
      <c r="B939" s="38"/>
      <c r="C939" s="36"/>
      <c r="D939" s="36"/>
      <c r="E939" s="36"/>
      <c r="F939" s="36"/>
      <c r="G939" s="36"/>
      <c r="H939" s="36"/>
      <c r="I939" s="36"/>
      <c r="J939" s="36"/>
    </row>
    <row r="940" spans="1:10" x14ac:dyDescent="0.2">
      <c r="A940" s="35"/>
      <c r="B940" s="38"/>
      <c r="C940" s="36"/>
      <c r="D940" s="36"/>
      <c r="E940" s="36"/>
      <c r="F940" s="36"/>
      <c r="G940" s="36"/>
      <c r="H940" s="36"/>
      <c r="I940" s="36"/>
      <c r="J940" s="36"/>
    </row>
    <row r="941" spans="1:10" x14ac:dyDescent="0.2">
      <c r="A941" s="35"/>
      <c r="B941" s="38"/>
      <c r="C941" s="36"/>
      <c r="D941" s="36"/>
      <c r="E941" s="36"/>
      <c r="F941" s="36"/>
      <c r="G941" s="36"/>
      <c r="H941" s="36"/>
      <c r="I941" s="36"/>
      <c r="J941" s="36"/>
    </row>
    <row r="942" spans="1:10" x14ac:dyDescent="0.2">
      <c r="A942" s="35"/>
      <c r="B942" s="38"/>
      <c r="C942" s="36"/>
      <c r="D942" s="36"/>
      <c r="E942" s="36"/>
      <c r="F942" s="36"/>
      <c r="G942" s="36"/>
      <c r="H942" s="36"/>
      <c r="I942" s="36"/>
      <c r="J942" s="36"/>
    </row>
    <row r="943" spans="1:10" x14ac:dyDescent="0.2">
      <c r="A943" s="35"/>
      <c r="B943" s="38"/>
      <c r="C943" s="36"/>
      <c r="D943" s="36"/>
      <c r="E943" s="36"/>
      <c r="F943" s="36"/>
      <c r="G943" s="36"/>
      <c r="H943" s="36"/>
      <c r="I943" s="36"/>
      <c r="J943" s="36"/>
    </row>
    <row r="944" spans="1:10" x14ac:dyDescent="0.2">
      <c r="A944" s="35"/>
      <c r="B944" s="38"/>
      <c r="C944" s="36"/>
      <c r="D944" s="36"/>
      <c r="E944" s="36"/>
      <c r="F944" s="36"/>
      <c r="G944" s="36"/>
      <c r="H944" s="36"/>
      <c r="I944" s="36"/>
      <c r="J944" s="36"/>
    </row>
    <row r="945" spans="1:10" x14ac:dyDescent="0.2">
      <c r="A945" s="35"/>
      <c r="B945" s="38"/>
      <c r="C945" s="36"/>
      <c r="D945" s="36"/>
      <c r="E945" s="36"/>
      <c r="F945" s="36"/>
      <c r="G945" s="36"/>
      <c r="H945" s="36"/>
      <c r="I945" s="36"/>
      <c r="J945" s="36"/>
    </row>
    <row r="946" spans="1:10" x14ac:dyDescent="0.2">
      <c r="A946" s="35"/>
      <c r="B946" s="38"/>
      <c r="C946" s="36"/>
      <c r="D946" s="36"/>
      <c r="E946" s="36"/>
      <c r="F946" s="36"/>
      <c r="G946" s="36"/>
      <c r="H946" s="36"/>
      <c r="I946" s="36"/>
      <c r="J946" s="36"/>
    </row>
    <row r="947" spans="1:10" x14ac:dyDescent="0.2">
      <c r="A947" s="35"/>
      <c r="B947" s="38"/>
      <c r="C947" s="36"/>
      <c r="D947" s="36"/>
      <c r="E947" s="36"/>
      <c r="F947" s="36"/>
      <c r="G947" s="36"/>
      <c r="H947" s="36"/>
      <c r="I947" s="36"/>
      <c r="J947" s="36"/>
    </row>
    <row r="948" spans="1:10" x14ac:dyDescent="0.2">
      <c r="A948" s="35"/>
      <c r="B948" s="38"/>
      <c r="C948" s="36"/>
      <c r="D948" s="36"/>
      <c r="E948" s="36"/>
      <c r="F948" s="36"/>
      <c r="G948" s="36"/>
      <c r="H948" s="36"/>
      <c r="I948" s="36"/>
      <c r="J948" s="36"/>
    </row>
    <row r="949" spans="1:10" x14ac:dyDescent="0.2">
      <c r="A949" s="35"/>
      <c r="B949" s="38"/>
      <c r="C949" s="36"/>
      <c r="D949" s="36"/>
      <c r="E949" s="36"/>
      <c r="F949" s="36"/>
      <c r="G949" s="36"/>
      <c r="H949" s="36"/>
      <c r="I949" s="36"/>
      <c r="J949" s="36"/>
    </row>
    <row r="950" spans="1:10" x14ac:dyDescent="0.2">
      <c r="A950" s="35"/>
      <c r="B950" s="38"/>
      <c r="C950" s="36"/>
      <c r="D950" s="36"/>
      <c r="E950" s="36"/>
      <c r="F950" s="36"/>
      <c r="G950" s="36"/>
      <c r="H950" s="36"/>
      <c r="I950" s="36"/>
      <c r="J950" s="36"/>
    </row>
    <row r="951" spans="1:10" x14ac:dyDescent="0.2">
      <c r="A951" s="35"/>
      <c r="B951" s="38"/>
      <c r="C951" s="36"/>
      <c r="D951" s="36"/>
      <c r="E951" s="36"/>
      <c r="F951" s="36"/>
      <c r="G951" s="36"/>
      <c r="H951" s="36"/>
      <c r="I951" s="36"/>
      <c r="J951" s="36"/>
    </row>
    <row r="952" spans="1:10" x14ac:dyDescent="0.2">
      <c r="A952" s="35"/>
      <c r="B952" s="38"/>
      <c r="C952" s="36"/>
      <c r="D952" s="36"/>
      <c r="E952" s="36"/>
      <c r="F952" s="36"/>
      <c r="G952" s="36"/>
      <c r="H952" s="36"/>
      <c r="I952" s="36"/>
      <c r="J952" s="36"/>
    </row>
    <row r="953" spans="1:10" x14ac:dyDescent="0.2">
      <c r="A953" s="35"/>
      <c r="B953" s="38"/>
      <c r="C953" s="36"/>
      <c r="D953" s="36"/>
      <c r="E953" s="36"/>
      <c r="F953" s="36"/>
      <c r="G953" s="36"/>
      <c r="H953" s="36"/>
      <c r="I953" s="36"/>
      <c r="J953" s="36"/>
    </row>
    <row r="954" spans="1:10" x14ac:dyDescent="0.2">
      <c r="A954" s="35"/>
      <c r="B954" s="38"/>
      <c r="C954" s="36"/>
      <c r="D954" s="36"/>
      <c r="E954" s="36"/>
      <c r="F954" s="36"/>
      <c r="G954" s="36"/>
      <c r="H954" s="36"/>
      <c r="I954" s="36"/>
      <c r="J954" s="36"/>
    </row>
    <row r="955" spans="1:10" x14ac:dyDescent="0.2">
      <c r="A955" s="35"/>
      <c r="B955" s="38"/>
      <c r="C955" s="36"/>
      <c r="D955" s="36"/>
      <c r="E955" s="36"/>
      <c r="F955" s="36"/>
      <c r="G955" s="36"/>
      <c r="H955" s="36"/>
      <c r="I955" s="36"/>
      <c r="J955" s="36"/>
    </row>
    <row r="956" spans="1:10" x14ac:dyDescent="0.2">
      <c r="A956" s="35"/>
      <c r="B956" s="38"/>
      <c r="C956" s="36"/>
      <c r="D956" s="36"/>
      <c r="E956" s="36"/>
      <c r="F956" s="36"/>
      <c r="G956" s="36"/>
      <c r="H956" s="36"/>
      <c r="I956" s="36"/>
      <c r="J956" s="36"/>
    </row>
    <row r="957" spans="1:10" x14ac:dyDescent="0.2">
      <c r="A957" s="35"/>
      <c r="B957" s="38"/>
      <c r="C957" s="36"/>
      <c r="D957" s="36"/>
      <c r="E957" s="36"/>
      <c r="F957" s="36"/>
      <c r="G957" s="36"/>
      <c r="H957" s="36"/>
      <c r="I957" s="36"/>
      <c r="J957" s="36"/>
    </row>
    <row r="958" spans="1:10" x14ac:dyDescent="0.2">
      <c r="A958" s="35"/>
      <c r="B958" s="38"/>
      <c r="C958" s="36"/>
      <c r="D958" s="36"/>
      <c r="E958" s="36"/>
      <c r="F958" s="36"/>
      <c r="G958" s="36"/>
      <c r="H958" s="36"/>
      <c r="I958" s="36"/>
      <c r="J958" s="36"/>
    </row>
    <row r="959" spans="1:10" x14ac:dyDescent="0.2">
      <c r="A959" s="35"/>
      <c r="B959" s="38"/>
      <c r="C959" s="36"/>
      <c r="D959" s="36"/>
      <c r="E959" s="36"/>
      <c r="F959" s="36"/>
      <c r="G959" s="36"/>
      <c r="H959" s="36"/>
      <c r="I959" s="36"/>
      <c r="J959" s="36"/>
    </row>
    <row r="960" spans="1:10" x14ac:dyDescent="0.2">
      <c r="A960" s="35"/>
      <c r="B960" s="38"/>
      <c r="C960" s="36"/>
      <c r="D960" s="36"/>
      <c r="E960" s="36"/>
      <c r="F960" s="36"/>
      <c r="G960" s="36"/>
      <c r="H960" s="36"/>
      <c r="I960" s="36"/>
      <c r="J960" s="36"/>
    </row>
    <row r="961" spans="1:10" x14ac:dyDescent="0.2">
      <c r="A961" s="35"/>
      <c r="B961" s="38"/>
      <c r="C961" s="36"/>
      <c r="D961" s="36"/>
      <c r="E961" s="36"/>
      <c r="F961" s="36"/>
      <c r="G961" s="36"/>
      <c r="H961" s="36"/>
      <c r="I961" s="36"/>
      <c r="J961" s="36"/>
    </row>
    <row r="962" spans="1:10" x14ac:dyDescent="0.2">
      <c r="A962" s="35"/>
      <c r="B962" s="38"/>
      <c r="C962" s="36"/>
      <c r="D962" s="36"/>
      <c r="E962" s="36"/>
      <c r="F962" s="36"/>
      <c r="G962" s="36"/>
      <c r="H962" s="36"/>
      <c r="I962" s="36"/>
      <c r="J962" s="36"/>
    </row>
    <row r="963" spans="1:10" x14ac:dyDescent="0.2">
      <c r="A963" s="35"/>
      <c r="B963" s="38"/>
      <c r="C963" s="36"/>
      <c r="D963" s="36"/>
      <c r="E963" s="36"/>
      <c r="F963" s="36"/>
      <c r="G963" s="36"/>
      <c r="H963" s="36"/>
      <c r="I963" s="36"/>
      <c r="J963" s="36"/>
    </row>
    <row r="964" spans="1:10" x14ac:dyDescent="0.2">
      <c r="A964" s="35"/>
      <c r="B964" s="38"/>
      <c r="C964" s="36"/>
      <c r="D964" s="36"/>
      <c r="E964" s="36"/>
      <c r="F964" s="36"/>
      <c r="G964" s="36"/>
      <c r="H964" s="36"/>
      <c r="I964" s="36"/>
      <c r="J964" s="36"/>
    </row>
    <row r="965" spans="1:10" x14ac:dyDescent="0.2">
      <c r="A965" s="35"/>
      <c r="B965" s="38"/>
      <c r="C965" s="36"/>
      <c r="D965" s="36"/>
      <c r="E965" s="36"/>
      <c r="F965" s="36"/>
      <c r="G965" s="36"/>
      <c r="H965" s="36"/>
      <c r="I965" s="36"/>
      <c r="J965" s="36"/>
    </row>
    <row r="966" spans="1:10" x14ac:dyDescent="0.2">
      <c r="A966" s="35"/>
      <c r="B966" s="38"/>
      <c r="C966" s="36"/>
      <c r="D966" s="36"/>
      <c r="E966" s="36"/>
      <c r="F966" s="36"/>
      <c r="G966" s="36"/>
      <c r="H966" s="36"/>
      <c r="I966" s="36"/>
      <c r="J966" s="36"/>
    </row>
    <row r="967" spans="1:10" x14ac:dyDescent="0.2">
      <c r="A967" s="35"/>
      <c r="B967" s="38"/>
      <c r="C967" s="36"/>
      <c r="D967" s="36"/>
      <c r="E967" s="36"/>
      <c r="F967" s="36"/>
      <c r="G967" s="36"/>
      <c r="H967" s="36"/>
      <c r="I967" s="36"/>
      <c r="J967" s="36"/>
    </row>
    <row r="968" spans="1:10" x14ac:dyDescent="0.2">
      <c r="A968" s="35"/>
      <c r="B968" s="38"/>
      <c r="C968" s="36"/>
      <c r="D968" s="36"/>
      <c r="E968" s="36"/>
      <c r="F968" s="36"/>
      <c r="G968" s="36"/>
      <c r="H968" s="36"/>
      <c r="I968" s="36"/>
      <c r="J968" s="36"/>
    </row>
    <row r="969" spans="1:10" x14ac:dyDescent="0.2">
      <c r="A969" s="35"/>
      <c r="B969" s="38"/>
      <c r="C969" s="36"/>
      <c r="D969" s="36"/>
      <c r="E969" s="36"/>
      <c r="F969" s="36"/>
      <c r="G969" s="36"/>
      <c r="H969" s="36"/>
      <c r="I969" s="36"/>
      <c r="J969" s="36"/>
    </row>
    <row r="970" spans="1:10" x14ac:dyDescent="0.2">
      <c r="A970" s="35"/>
      <c r="B970" s="38"/>
      <c r="C970" s="36"/>
      <c r="D970" s="36"/>
      <c r="E970" s="36"/>
      <c r="F970" s="36"/>
      <c r="G970" s="36"/>
      <c r="H970" s="36"/>
      <c r="I970" s="36"/>
      <c r="J970" s="36"/>
    </row>
    <row r="971" spans="1:10" x14ac:dyDescent="0.2">
      <c r="A971" s="35"/>
      <c r="B971" s="38"/>
      <c r="C971" s="36"/>
      <c r="D971" s="36"/>
      <c r="E971" s="36"/>
      <c r="F971" s="36"/>
      <c r="G971" s="36"/>
      <c r="H971" s="36"/>
      <c r="I971" s="36"/>
      <c r="J971" s="36"/>
    </row>
    <row r="972" spans="1:10" x14ac:dyDescent="0.2">
      <c r="A972" s="35"/>
      <c r="B972" s="38"/>
      <c r="C972" s="36"/>
      <c r="D972" s="36"/>
      <c r="E972" s="36"/>
      <c r="F972" s="36"/>
      <c r="G972" s="36"/>
      <c r="H972" s="36"/>
      <c r="I972" s="36"/>
      <c r="J972" s="36"/>
    </row>
    <row r="973" spans="1:10" x14ac:dyDescent="0.2">
      <c r="A973" s="35"/>
      <c r="B973" s="38"/>
      <c r="C973" s="36"/>
      <c r="D973" s="36"/>
      <c r="E973" s="36"/>
      <c r="F973" s="36"/>
      <c r="G973" s="36"/>
      <c r="H973" s="36"/>
      <c r="I973" s="36"/>
      <c r="J973" s="36"/>
    </row>
    <row r="974" spans="1:10" x14ac:dyDescent="0.2">
      <c r="A974" s="35"/>
      <c r="B974" s="38"/>
      <c r="C974" s="36"/>
      <c r="D974" s="36"/>
      <c r="E974" s="36"/>
      <c r="F974" s="36"/>
      <c r="G974" s="36"/>
      <c r="H974" s="36"/>
      <c r="I974" s="36"/>
      <c r="J974" s="36"/>
    </row>
    <row r="975" spans="1:10" x14ac:dyDescent="0.2">
      <c r="A975" s="35"/>
      <c r="B975" s="38"/>
      <c r="C975" s="36"/>
      <c r="D975" s="36"/>
      <c r="E975" s="36"/>
      <c r="F975" s="36"/>
      <c r="G975" s="36"/>
      <c r="H975" s="36"/>
      <c r="I975" s="36"/>
      <c r="J975" s="36"/>
    </row>
    <row r="976" spans="1:10" x14ac:dyDescent="0.2">
      <c r="A976" s="35"/>
      <c r="B976" s="38"/>
      <c r="C976" s="36"/>
      <c r="D976" s="36"/>
      <c r="E976" s="36"/>
      <c r="F976" s="36"/>
      <c r="G976" s="36"/>
      <c r="H976" s="36"/>
      <c r="I976" s="36"/>
      <c r="J976" s="36"/>
    </row>
  </sheetData>
  <sheetProtection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M28:M35">
    <sortCondition ref="M28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E9D9E-EC1E-46DC-9ACF-130DA9767624}">
  <sheetPr codeName="Sheet4"/>
  <dimension ref="B1:X738"/>
  <sheetViews>
    <sheetView showGridLines="0" zoomScale="90" zoomScaleNormal="90" workbookViewId="0">
      <selection activeCell="H6" sqref="H6"/>
    </sheetView>
  </sheetViews>
  <sheetFormatPr defaultRowHeight="12.75" x14ac:dyDescent="0.2"/>
  <cols>
    <col min="1" max="1" width="2.7109375" customWidth="1"/>
    <col min="2" max="2" width="10.85546875" bestFit="1" customWidth="1"/>
    <col min="3" max="3" width="12.42578125" customWidth="1"/>
    <col min="4" max="4" width="15.42578125" bestFit="1" customWidth="1"/>
    <col min="5" max="5" width="12.42578125" customWidth="1"/>
    <col min="6" max="8" width="13.5703125" bestFit="1" customWidth="1"/>
    <col min="9" max="12" width="12.42578125" customWidth="1"/>
    <col min="14" max="14" width="12.140625" bestFit="1" customWidth="1"/>
    <col min="15" max="16" width="22" bestFit="1" customWidth="1"/>
    <col min="17" max="17" width="23.7109375" bestFit="1" customWidth="1"/>
    <col min="18" max="18" width="19.42578125" customWidth="1"/>
  </cols>
  <sheetData>
    <row r="1" spans="2:18" ht="13.5" thickBot="1" x14ac:dyDescent="0.25"/>
    <row r="2" spans="2:18" ht="13.5" thickBot="1" x14ac:dyDescent="0.25">
      <c r="B2" s="131" t="s">
        <v>52</v>
      </c>
      <c r="C2" s="132"/>
      <c r="D2" s="59">
        <v>212194369</v>
      </c>
    </row>
    <row r="3" spans="2:18" ht="13.5" thickBot="1" x14ac:dyDescent="0.25">
      <c r="B3" s="127" t="s">
        <v>53</v>
      </c>
      <c r="C3" s="128"/>
      <c r="D3" s="55" t="s">
        <v>51</v>
      </c>
      <c r="E3" s="55" t="s">
        <v>49</v>
      </c>
      <c r="F3" s="56" t="s">
        <v>50</v>
      </c>
    </row>
    <row r="4" spans="2:18" ht="13.5" thickBot="1" x14ac:dyDescent="0.25">
      <c r="B4" s="129"/>
      <c r="C4" s="130"/>
      <c r="D4" s="57">
        <f>+$D$2/C738</f>
        <v>800733.46792452829</v>
      </c>
      <c r="E4" s="57">
        <f>+$D$2/D738</f>
        <v>6862.6898124191466</v>
      </c>
      <c r="F4" s="58">
        <f>+$D$2/E738</f>
        <v>229399.31783783785</v>
      </c>
      <c r="P4" s="60"/>
      <c r="Q4" s="61" t="s">
        <v>31</v>
      </c>
      <c r="R4" s="62" t="s">
        <v>27</v>
      </c>
    </row>
    <row r="5" spans="2:18" x14ac:dyDescent="0.2">
      <c r="P5" s="63" t="s">
        <v>28</v>
      </c>
      <c r="Q5" s="51">
        <f>+BBVA!N2</f>
        <v>1.2641453432379535E-2</v>
      </c>
      <c r="R5" s="71">
        <f>+BBVA!N1</f>
        <v>0.10416666666666674</v>
      </c>
    </row>
    <row r="6" spans="2:18" x14ac:dyDescent="0.2">
      <c r="P6" s="63" t="s">
        <v>29</v>
      </c>
      <c r="Q6" s="51">
        <f>+DAVIVIENDA!N2</f>
        <v>1.1569254155281188E-2</v>
      </c>
      <c r="R6" s="71">
        <f>+DAVIVIENDA!N1</f>
        <v>0.45986779981114267</v>
      </c>
    </row>
    <row r="7" spans="2:18" ht="13.5" thickBot="1" x14ac:dyDescent="0.25">
      <c r="C7" s="126" t="s">
        <v>47</v>
      </c>
      <c r="D7" s="126"/>
      <c r="E7" s="126"/>
      <c r="F7" s="126" t="s">
        <v>32</v>
      </c>
      <c r="G7" s="126"/>
      <c r="H7" s="126"/>
      <c r="I7" s="126" t="s">
        <v>48</v>
      </c>
      <c r="J7" s="126"/>
      <c r="K7" s="126"/>
      <c r="P7" s="64" t="s">
        <v>30</v>
      </c>
      <c r="Q7" s="65">
        <f>+AVAL!N2</f>
        <v>1.3965667291472802E-2</v>
      </c>
      <c r="R7" s="72">
        <f>+AVAL!N1</f>
        <v>-0.11904761904761907</v>
      </c>
    </row>
    <row r="8" spans="2:18" x14ac:dyDescent="0.2">
      <c r="B8" s="53" t="s">
        <v>46</v>
      </c>
      <c r="C8" s="54" t="s">
        <v>51</v>
      </c>
      <c r="D8" s="54" t="s">
        <v>49</v>
      </c>
      <c r="E8" s="54" t="s">
        <v>50</v>
      </c>
      <c r="F8" s="53" t="s">
        <v>51</v>
      </c>
      <c r="G8" s="53" t="s">
        <v>49</v>
      </c>
      <c r="H8" s="53" t="s">
        <v>50</v>
      </c>
      <c r="I8" s="53" t="s">
        <v>51</v>
      </c>
      <c r="J8" s="53" t="s">
        <v>49</v>
      </c>
      <c r="K8" s="53" t="s">
        <v>50</v>
      </c>
    </row>
    <row r="9" spans="2:18" x14ac:dyDescent="0.2">
      <c r="B9" s="67">
        <v>42373</v>
      </c>
      <c r="C9" s="49">
        <f>+BBVA!E2</f>
        <v>240</v>
      </c>
      <c r="D9" s="49">
        <f>+DAVIVIENDA!E2</f>
        <v>21180</v>
      </c>
      <c r="E9" s="49">
        <f>+AVAL!E2</f>
        <v>1050</v>
      </c>
      <c r="F9" s="68">
        <f>+$D$4*C9</f>
        <v>192176032.3018868</v>
      </c>
      <c r="G9" s="68">
        <f>+$E$4*D9</f>
        <v>145351770.22703752</v>
      </c>
      <c r="H9" s="68">
        <f>+$F$4*E9</f>
        <v>240869283.72972974</v>
      </c>
      <c r="I9" s="49"/>
      <c r="J9" s="49"/>
      <c r="K9" s="49"/>
    </row>
    <row r="10" spans="2:18" x14ac:dyDescent="0.2">
      <c r="B10" s="67">
        <v>42374</v>
      </c>
      <c r="C10" s="49">
        <f>+BBVA!E3</f>
        <v>240</v>
      </c>
      <c r="D10" s="49">
        <f>+DAVIVIENDA!E3</f>
        <v>21700</v>
      </c>
      <c r="E10" s="49">
        <f>+AVAL!E3</f>
        <v>1045</v>
      </c>
      <c r="F10" s="68">
        <f>+$D$4*C10</f>
        <v>192176032.3018868</v>
      </c>
      <c r="G10" s="68">
        <f>+$E$4*D10</f>
        <v>148920368.92949548</v>
      </c>
      <c r="H10" s="68">
        <f>+$F$4*E10</f>
        <v>239722287.14054054</v>
      </c>
      <c r="I10" s="123">
        <f>+(F10-F9)/F9</f>
        <v>0</v>
      </c>
      <c r="J10" s="123">
        <f t="shared" ref="J10:K25" si="0">+(G10-G9)/G9</f>
        <v>2.4551463644948122E-2</v>
      </c>
      <c r="K10" s="123">
        <f t="shared" si="0"/>
        <v>-4.7619047619048135E-3</v>
      </c>
    </row>
    <row r="11" spans="2:18" x14ac:dyDescent="0.2">
      <c r="B11" s="67">
        <v>42375</v>
      </c>
      <c r="C11" s="49">
        <f>+BBVA!E4</f>
        <v>240</v>
      </c>
      <c r="D11" s="49">
        <f>+DAVIVIENDA!E4</f>
        <v>21420</v>
      </c>
      <c r="E11" s="49">
        <f>+AVAL!E4</f>
        <v>1020</v>
      </c>
      <c r="F11" s="68">
        <f t="shared" ref="F11:F74" si="1">+$D$4*C11</f>
        <v>192176032.3018868</v>
      </c>
      <c r="G11" s="68">
        <f t="shared" ref="G11:G74" si="2">+$E$4*D11</f>
        <v>146998815.78201813</v>
      </c>
      <c r="H11" s="68">
        <f t="shared" ref="H11:H74" si="3">+$F$4*E11</f>
        <v>233987304.19459462</v>
      </c>
      <c r="I11" s="123">
        <f t="shared" ref="I11:K74" si="4">+(F11-F10)/F10</f>
        <v>0</v>
      </c>
      <c r="J11" s="123">
        <f t="shared" si="0"/>
        <v>-1.2903225806451596E-2</v>
      </c>
      <c r="K11" s="123">
        <f t="shared" si="0"/>
        <v>-2.392344497607644E-2</v>
      </c>
    </row>
    <row r="12" spans="2:18" x14ac:dyDescent="0.2">
      <c r="B12" s="67">
        <v>42376</v>
      </c>
      <c r="C12" s="49">
        <f>+BBVA!E5</f>
        <v>240</v>
      </c>
      <c r="D12" s="49">
        <f>+DAVIVIENDA!E5</f>
        <v>21100</v>
      </c>
      <c r="E12" s="49">
        <f>+AVAL!E5</f>
        <v>1035</v>
      </c>
      <c r="F12" s="68">
        <f t="shared" si="1"/>
        <v>192176032.3018868</v>
      </c>
      <c r="G12" s="68">
        <f t="shared" si="2"/>
        <v>144802755.04204398</v>
      </c>
      <c r="H12" s="68">
        <f t="shared" si="3"/>
        <v>237428293.96216217</v>
      </c>
      <c r="I12" s="123">
        <f t="shared" si="4"/>
        <v>0</v>
      </c>
      <c r="J12" s="123">
        <f t="shared" si="0"/>
        <v>-1.4939309056956212E-2</v>
      </c>
      <c r="K12" s="123">
        <f t="shared" si="0"/>
        <v>1.4705882352941079E-2</v>
      </c>
    </row>
    <row r="13" spans="2:18" x14ac:dyDescent="0.2">
      <c r="B13" s="67">
        <v>42377</v>
      </c>
      <c r="C13" s="49">
        <f>+BBVA!E6</f>
        <v>240</v>
      </c>
      <c r="D13" s="49">
        <f>+DAVIVIENDA!E6</f>
        <v>21420</v>
      </c>
      <c r="E13" s="49">
        <f>+AVAL!E6</f>
        <v>1010</v>
      </c>
      <c r="F13" s="68">
        <f t="shared" si="1"/>
        <v>192176032.3018868</v>
      </c>
      <c r="G13" s="68">
        <f t="shared" si="2"/>
        <v>146998815.78201813</v>
      </c>
      <c r="H13" s="68">
        <f t="shared" si="3"/>
        <v>231693311.01621622</v>
      </c>
      <c r="I13" s="123">
        <f t="shared" si="4"/>
        <v>0</v>
      </c>
      <c r="J13" s="123">
        <f t="shared" si="0"/>
        <v>1.5165876777251284E-2</v>
      </c>
      <c r="K13" s="123">
        <f t="shared" si="0"/>
        <v>-2.4154589371980686E-2</v>
      </c>
    </row>
    <row r="14" spans="2:18" x14ac:dyDescent="0.2">
      <c r="B14" s="67">
        <v>42381</v>
      </c>
      <c r="C14" s="49">
        <f>+BBVA!E7</f>
        <v>240</v>
      </c>
      <c r="D14" s="49">
        <f>+DAVIVIENDA!E7</f>
        <v>21780</v>
      </c>
      <c r="E14" s="49">
        <f>+AVAL!E7</f>
        <v>995</v>
      </c>
      <c r="F14" s="68">
        <f t="shared" si="1"/>
        <v>192176032.3018868</v>
      </c>
      <c r="G14" s="68">
        <f t="shared" si="2"/>
        <v>149469384.11448902</v>
      </c>
      <c r="H14" s="68">
        <f t="shared" si="3"/>
        <v>228252321.24864867</v>
      </c>
      <c r="I14" s="123">
        <f t="shared" si="4"/>
        <v>0</v>
      </c>
      <c r="J14" s="123">
        <f t="shared" si="0"/>
        <v>1.6806722689075636E-2</v>
      </c>
      <c r="K14" s="123">
        <f t="shared" si="0"/>
        <v>-1.4851485148514755E-2</v>
      </c>
    </row>
    <row r="15" spans="2:18" x14ac:dyDescent="0.2">
      <c r="B15" s="67">
        <v>42382</v>
      </c>
      <c r="C15" s="49">
        <f>+BBVA!E8</f>
        <v>240</v>
      </c>
      <c r="D15" s="49">
        <f>+DAVIVIENDA!E8</f>
        <v>21700</v>
      </c>
      <c r="E15" s="49">
        <f>+AVAL!E8</f>
        <v>995</v>
      </c>
      <c r="F15" s="68">
        <f t="shared" si="1"/>
        <v>192176032.3018868</v>
      </c>
      <c r="G15" s="68">
        <f t="shared" si="2"/>
        <v>148920368.92949548</v>
      </c>
      <c r="H15" s="68">
        <f t="shared" si="3"/>
        <v>228252321.24864867</v>
      </c>
      <c r="I15" s="123">
        <f t="shared" si="4"/>
        <v>0</v>
      </c>
      <c r="J15" s="123">
        <f t="shared" si="0"/>
        <v>-3.6730945821855151E-3</v>
      </c>
      <c r="K15" s="123">
        <f t="shared" si="0"/>
        <v>0</v>
      </c>
    </row>
    <row r="16" spans="2:18" x14ac:dyDescent="0.2">
      <c r="B16" s="67">
        <v>42383</v>
      </c>
      <c r="C16" s="49">
        <f>+BBVA!E9</f>
        <v>240</v>
      </c>
      <c r="D16" s="49">
        <f>+DAVIVIENDA!E9</f>
        <v>22640</v>
      </c>
      <c r="E16" s="49">
        <f>+AVAL!E9</f>
        <v>1010</v>
      </c>
      <c r="F16" s="68">
        <f t="shared" si="1"/>
        <v>192176032.3018868</v>
      </c>
      <c r="G16" s="68">
        <f t="shared" si="2"/>
        <v>155371297.35316947</v>
      </c>
      <c r="H16" s="68">
        <f t="shared" si="3"/>
        <v>231693311.01621622</v>
      </c>
      <c r="I16" s="123">
        <f t="shared" si="4"/>
        <v>0</v>
      </c>
      <c r="J16" s="123">
        <f t="shared" si="0"/>
        <v>4.3317972350230341E-2</v>
      </c>
      <c r="K16" s="123">
        <f t="shared" si="0"/>
        <v>1.5075376884422011E-2</v>
      </c>
    </row>
    <row r="17" spans="2:24" x14ac:dyDescent="0.2">
      <c r="B17" s="67">
        <v>42384</v>
      </c>
      <c r="C17" s="49">
        <f>+BBVA!E10</f>
        <v>240</v>
      </c>
      <c r="D17" s="49">
        <f>+DAVIVIENDA!E10</f>
        <v>22400</v>
      </c>
      <c r="E17" s="49">
        <f>+AVAL!E10</f>
        <v>1010</v>
      </c>
      <c r="F17" s="68">
        <f t="shared" si="1"/>
        <v>192176032.3018868</v>
      </c>
      <c r="G17" s="68">
        <f t="shared" si="2"/>
        <v>153724251.79818889</v>
      </c>
      <c r="H17" s="68">
        <f t="shared" si="3"/>
        <v>231693311.01621622</v>
      </c>
      <c r="I17" s="123">
        <f t="shared" si="4"/>
        <v>0</v>
      </c>
      <c r="J17" s="123">
        <f t="shared" si="0"/>
        <v>-1.0600706713780796E-2</v>
      </c>
      <c r="K17" s="123">
        <f t="shared" si="0"/>
        <v>0</v>
      </c>
    </row>
    <row r="18" spans="2:24" x14ac:dyDescent="0.2">
      <c r="B18" s="67">
        <v>42387</v>
      </c>
      <c r="C18" s="49">
        <f>+BBVA!E11</f>
        <v>240</v>
      </c>
      <c r="D18" s="49">
        <f>+DAVIVIENDA!E11</f>
        <v>21980</v>
      </c>
      <c r="E18" s="49">
        <f>+AVAL!E11</f>
        <v>987</v>
      </c>
      <c r="F18" s="68">
        <f t="shared" si="1"/>
        <v>192176032.3018868</v>
      </c>
      <c r="G18" s="68">
        <f t="shared" si="2"/>
        <v>150841922.07697284</v>
      </c>
      <c r="H18" s="68">
        <f t="shared" si="3"/>
        <v>226417126.70594597</v>
      </c>
      <c r="I18" s="123">
        <f t="shared" si="4"/>
        <v>0</v>
      </c>
      <c r="J18" s="123">
        <f t="shared" si="0"/>
        <v>-1.8750000000000072E-2</v>
      </c>
      <c r="K18" s="123">
        <f t="shared" si="0"/>
        <v>-2.2772277227722685E-2</v>
      </c>
    </row>
    <row r="19" spans="2:24" x14ac:dyDescent="0.2">
      <c r="B19" s="67">
        <v>42388</v>
      </c>
      <c r="C19" s="49">
        <f>+BBVA!E12</f>
        <v>240</v>
      </c>
      <c r="D19" s="49">
        <f>+DAVIVIENDA!E12</f>
        <v>22380</v>
      </c>
      <c r="E19" s="49">
        <f>+AVAL!E12</f>
        <v>1000</v>
      </c>
      <c r="F19" s="68">
        <f t="shared" si="1"/>
        <v>192176032.3018868</v>
      </c>
      <c r="G19" s="68">
        <f t="shared" si="2"/>
        <v>153586998.00194049</v>
      </c>
      <c r="H19" s="68">
        <f t="shared" si="3"/>
        <v>229399317.83783785</v>
      </c>
      <c r="I19" s="123">
        <f t="shared" si="4"/>
        <v>0</v>
      </c>
      <c r="J19" s="123">
        <f t="shared" si="0"/>
        <v>1.8198362147406652E-2</v>
      </c>
      <c r="K19" s="123">
        <f t="shared" si="0"/>
        <v>1.3171225937183315E-2</v>
      </c>
    </row>
    <row r="20" spans="2:24" x14ac:dyDescent="0.2">
      <c r="B20" s="67">
        <v>42389</v>
      </c>
      <c r="C20" s="49">
        <f>+BBVA!E13</f>
        <v>240</v>
      </c>
      <c r="D20" s="49">
        <f>+DAVIVIENDA!E13</f>
        <v>22900</v>
      </c>
      <c r="E20" s="49">
        <f>+AVAL!E13</f>
        <v>995</v>
      </c>
      <c r="F20" s="68">
        <f t="shared" si="1"/>
        <v>192176032.3018868</v>
      </c>
      <c r="G20" s="68">
        <f t="shared" si="2"/>
        <v>157155596.70439845</v>
      </c>
      <c r="H20" s="68">
        <f t="shared" si="3"/>
        <v>228252321.24864867</v>
      </c>
      <c r="I20" s="123">
        <f t="shared" si="4"/>
        <v>0</v>
      </c>
      <c r="J20" s="123">
        <f t="shared" si="0"/>
        <v>2.3235031277926775E-2</v>
      </c>
      <c r="K20" s="123">
        <f t="shared" si="0"/>
        <v>-4.9999999999999238E-3</v>
      </c>
    </row>
    <row r="21" spans="2:24" x14ac:dyDescent="0.2">
      <c r="B21" s="67">
        <v>42390</v>
      </c>
      <c r="C21" s="49">
        <f>+BBVA!E14</f>
        <v>240</v>
      </c>
      <c r="D21" s="49">
        <f>+DAVIVIENDA!E14</f>
        <v>22940</v>
      </c>
      <c r="E21" s="49">
        <f>+AVAL!E14</f>
        <v>985</v>
      </c>
      <c r="F21" s="68">
        <f t="shared" si="1"/>
        <v>192176032.3018868</v>
      </c>
      <c r="G21" s="68">
        <f t="shared" si="2"/>
        <v>157430104.29689524</v>
      </c>
      <c r="H21" s="68">
        <f t="shared" si="3"/>
        <v>225958328.07027027</v>
      </c>
      <c r="I21" s="123">
        <f t="shared" si="4"/>
        <v>0</v>
      </c>
      <c r="J21" s="123">
        <f t="shared" si="0"/>
        <v>1.7467248908298004E-3</v>
      </c>
      <c r="K21" s="123">
        <f t="shared" si="0"/>
        <v>-1.0050251256281515E-2</v>
      </c>
    </row>
    <row r="22" spans="2:24" x14ac:dyDescent="0.2">
      <c r="B22" s="67">
        <v>42391</v>
      </c>
      <c r="C22" s="49">
        <f>+BBVA!E15</f>
        <v>260</v>
      </c>
      <c r="D22" s="49">
        <f>+DAVIVIENDA!E15</f>
        <v>23200</v>
      </c>
      <c r="E22" s="49">
        <f>+AVAL!E15</f>
        <v>1025</v>
      </c>
      <c r="F22" s="68">
        <f t="shared" si="1"/>
        <v>208190701.66037735</v>
      </c>
      <c r="G22" s="68">
        <f t="shared" si="2"/>
        <v>159214403.64812419</v>
      </c>
      <c r="H22" s="68">
        <f t="shared" si="3"/>
        <v>235134300.78378379</v>
      </c>
      <c r="I22" s="123">
        <f t="shared" si="4"/>
        <v>8.3333333333333287E-2</v>
      </c>
      <c r="J22" s="123">
        <f t="shared" si="0"/>
        <v>1.1333914559720847E-2</v>
      </c>
      <c r="K22" s="123">
        <f t="shared" si="0"/>
        <v>4.0609137055837609E-2</v>
      </c>
    </row>
    <row r="23" spans="2:24" x14ac:dyDescent="0.2">
      <c r="B23" s="67">
        <v>42394</v>
      </c>
      <c r="C23" s="49">
        <f>+BBVA!E16</f>
        <v>260</v>
      </c>
      <c r="D23" s="49">
        <f>+DAVIVIENDA!E16</f>
        <v>22820</v>
      </c>
      <c r="E23" s="49">
        <f>+AVAL!E16</f>
        <v>1025</v>
      </c>
      <c r="F23" s="68">
        <f t="shared" si="1"/>
        <v>208190701.66037735</v>
      </c>
      <c r="G23" s="68">
        <f t="shared" si="2"/>
        <v>156606581.51940492</v>
      </c>
      <c r="H23" s="68">
        <f t="shared" si="3"/>
        <v>235134300.78378379</v>
      </c>
      <c r="I23" s="123">
        <f t="shared" si="4"/>
        <v>0</v>
      </c>
      <c r="J23" s="123">
        <f t="shared" si="0"/>
        <v>-1.6379310344827553E-2</v>
      </c>
      <c r="K23" s="123">
        <f t="shared" si="0"/>
        <v>0</v>
      </c>
    </row>
    <row r="24" spans="2:24" x14ac:dyDescent="0.2">
      <c r="B24" s="67">
        <v>42395</v>
      </c>
      <c r="C24" s="49">
        <f>+BBVA!E17</f>
        <v>260</v>
      </c>
      <c r="D24" s="49">
        <f>+DAVIVIENDA!E17</f>
        <v>23200</v>
      </c>
      <c r="E24" s="49">
        <f>+AVAL!E17</f>
        <v>1050</v>
      </c>
      <c r="F24" s="68">
        <f t="shared" si="1"/>
        <v>208190701.66037735</v>
      </c>
      <c r="G24" s="68">
        <f t="shared" si="2"/>
        <v>159214403.64812419</v>
      </c>
      <c r="H24" s="68">
        <f t="shared" si="3"/>
        <v>240869283.72972974</v>
      </c>
      <c r="I24" s="123">
        <f t="shared" si="4"/>
        <v>0</v>
      </c>
      <c r="J24" s="123">
        <f t="shared" si="0"/>
        <v>1.6652059596844838E-2</v>
      </c>
      <c r="K24" s="123">
        <f t="shared" si="0"/>
        <v>2.4390243902439032E-2</v>
      </c>
    </row>
    <row r="25" spans="2:24" x14ac:dyDescent="0.2">
      <c r="B25" s="67">
        <v>42396</v>
      </c>
      <c r="C25" s="49">
        <f>+BBVA!E18</f>
        <v>260</v>
      </c>
      <c r="D25" s="49">
        <f>+DAVIVIENDA!E18</f>
        <v>23360</v>
      </c>
      <c r="E25" s="49">
        <f>+AVAL!E18</f>
        <v>1065</v>
      </c>
      <c r="F25" s="68">
        <f t="shared" si="1"/>
        <v>208190701.66037735</v>
      </c>
      <c r="G25" s="68">
        <f t="shared" si="2"/>
        <v>160312434.01811126</v>
      </c>
      <c r="H25" s="68">
        <f t="shared" si="3"/>
        <v>244310273.49729732</v>
      </c>
      <c r="I25" s="123">
        <f t="shared" si="4"/>
        <v>0</v>
      </c>
      <c r="J25" s="123">
        <f t="shared" si="0"/>
        <v>6.896551724137976E-3</v>
      </c>
      <c r="K25" s="123">
        <f t="shared" si="0"/>
        <v>1.4285714285714316E-2</v>
      </c>
    </row>
    <row r="26" spans="2:24" x14ac:dyDescent="0.2">
      <c r="B26" s="67">
        <v>42397</v>
      </c>
      <c r="C26" s="49">
        <f>+BBVA!E19</f>
        <v>260</v>
      </c>
      <c r="D26" s="49">
        <f>+DAVIVIENDA!E19</f>
        <v>23320</v>
      </c>
      <c r="E26" s="49">
        <f>+AVAL!E19</f>
        <v>1065</v>
      </c>
      <c r="F26" s="68">
        <f t="shared" si="1"/>
        <v>208190701.66037735</v>
      </c>
      <c r="G26" s="68">
        <f t="shared" si="2"/>
        <v>160037926.42561451</v>
      </c>
      <c r="H26" s="68">
        <f t="shared" si="3"/>
        <v>244310273.49729732</v>
      </c>
      <c r="I26" s="123">
        <f t="shared" si="4"/>
        <v>0</v>
      </c>
      <c r="J26" s="123">
        <f t="shared" si="4"/>
        <v>-1.7123287671232058E-3</v>
      </c>
      <c r="K26" s="123">
        <f t="shared" si="4"/>
        <v>0</v>
      </c>
    </row>
    <row r="27" spans="2:24" x14ac:dyDescent="0.2">
      <c r="B27" s="67">
        <v>42398</v>
      </c>
      <c r="C27" s="49">
        <f>+BBVA!E20</f>
        <v>260</v>
      </c>
      <c r="D27" s="49">
        <f>+DAVIVIENDA!E20</f>
        <v>23160</v>
      </c>
      <c r="E27" s="49">
        <f>+AVAL!E20</f>
        <v>1065</v>
      </c>
      <c r="F27" s="68">
        <f t="shared" si="1"/>
        <v>208190701.66037735</v>
      </c>
      <c r="G27" s="68">
        <f t="shared" si="2"/>
        <v>158939896.05562744</v>
      </c>
      <c r="H27" s="68">
        <f t="shared" si="3"/>
        <v>244310273.49729732</v>
      </c>
      <c r="I27" s="123">
        <f t="shared" si="4"/>
        <v>0</v>
      </c>
      <c r="J27" s="123">
        <f t="shared" si="4"/>
        <v>-6.8610634648370939E-3</v>
      </c>
      <c r="K27" s="123">
        <f t="shared" si="4"/>
        <v>0</v>
      </c>
    </row>
    <row r="28" spans="2:24" x14ac:dyDescent="0.2">
      <c r="B28" s="67">
        <v>42401</v>
      </c>
      <c r="C28" s="49">
        <f>+BBVA!E21</f>
        <v>260</v>
      </c>
      <c r="D28" s="49">
        <f>+DAVIVIENDA!E21</f>
        <v>23420</v>
      </c>
      <c r="E28" s="49">
        <f>+AVAL!E21</f>
        <v>1040</v>
      </c>
      <c r="F28" s="68">
        <f t="shared" si="1"/>
        <v>208190701.66037735</v>
      </c>
      <c r="G28" s="68">
        <f t="shared" si="2"/>
        <v>160724195.40685642</v>
      </c>
      <c r="H28" s="68">
        <f t="shared" si="3"/>
        <v>238575290.55135137</v>
      </c>
      <c r="I28" s="123">
        <f t="shared" si="4"/>
        <v>0</v>
      </c>
      <c r="J28" s="123">
        <f t="shared" si="4"/>
        <v>1.1226252158894673E-2</v>
      </c>
      <c r="K28" s="123">
        <f t="shared" si="4"/>
        <v>-2.3474178403755878E-2</v>
      </c>
    </row>
    <row r="29" spans="2:24" x14ac:dyDescent="0.2">
      <c r="B29" s="67">
        <v>42402</v>
      </c>
      <c r="C29" s="49">
        <f>+BBVA!E22</f>
        <v>260</v>
      </c>
      <c r="D29" s="49">
        <f>+DAVIVIENDA!E22</f>
        <v>22840</v>
      </c>
      <c r="E29" s="49">
        <f>+AVAL!E22</f>
        <v>1035</v>
      </c>
      <c r="F29" s="68">
        <f t="shared" si="1"/>
        <v>208190701.66037735</v>
      </c>
      <c r="G29" s="68">
        <f t="shared" si="2"/>
        <v>156743835.31565329</v>
      </c>
      <c r="H29" s="68">
        <f t="shared" si="3"/>
        <v>237428293.96216217</v>
      </c>
      <c r="I29" s="123">
        <f t="shared" si="4"/>
        <v>0</v>
      </c>
      <c r="J29" s="123">
        <f t="shared" si="4"/>
        <v>-2.4765157984628635E-2</v>
      </c>
      <c r="K29" s="123">
        <f t="shared" si="4"/>
        <v>-4.8076923076923591E-3</v>
      </c>
      <c r="O29" s="46" t="s">
        <v>28</v>
      </c>
      <c r="P29" s="46"/>
      <c r="R29" s="46" t="s">
        <v>29</v>
      </c>
      <c r="S29" s="46"/>
      <c r="X29" s="46" t="s">
        <v>30</v>
      </c>
    </row>
    <row r="30" spans="2:24" x14ac:dyDescent="0.2">
      <c r="B30" s="67">
        <v>42403</v>
      </c>
      <c r="C30" s="49">
        <f>+BBVA!E23</f>
        <v>260</v>
      </c>
      <c r="D30" s="49">
        <f>+DAVIVIENDA!E23</f>
        <v>22800</v>
      </c>
      <c r="E30" s="49">
        <f>+AVAL!E23</f>
        <v>1045</v>
      </c>
      <c r="F30" s="68">
        <f t="shared" si="1"/>
        <v>208190701.66037735</v>
      </c>
      <c r="G30" s="68">
        <f t="shared" si="2"/>
        <v>156469327.72315654</v>
      </c>
      <c r="H30" s="68">
        <f t="shared" si="3"/>
        <v>239722287.14054054</v>
      </c>
      <c r="I30" s="123">
        <f t="shared" si="4"/>
        <v>0</v>
      </c>
      <c r="J30" s="123">
        <f t="shared" si="4"/>
        <v>-1.7513134851137519E-3</v>
      </c>
      <c r="K30" s="123">
        <f t="shared" si="4"/>
        <v>9.6618357487922493E-3</v>
      </c>
    </row>
    <row r="31" spans="2:24" x14ac:dyDescent="0.2">
      <c r="B31" s="67">
        <v>42404</v>
      </c>
      <c r="C31" s="49">
        <f>+BBVA!E24</f>
        <v>260</v>
      </c>
      <c r="D31" s="49">
        <f>+DAVIVIENDA!E24</f>
        <v>23480</v>
      </c>
      <c r="E31" s="49">
        <f>+AVAL!E24</f>
        <v>1045</v>
      </c>
      <c r="F31" s="68">
        <f t="shared" si="1"/>
        <v>208190701.66037735</v>
      </c>
      <c r="G31" s="68">
        <f t="shared" si="2"/>
        <v>161135956.79560158</v>
      </c>
      <c r="H31" s="68">
        <f t="shared" si="3"/>
        <v>239722287.14054054</v>
      </c>
      <c r="I31" s="123">
        <f t="shared" si="4"/>
        <v>0</v>
      </c>
      <c r="J31" s="123">
        <f t="shared" si="4"/>
        <v>2.9824561403508868E-2</v>
      </c>
      <c r="K31" s="123">
        <f t="shared" si="4"/>
        <v>0</v>
      </c>
    </row>
    <row r="32" spans="2:24" x14ac:dyDescent="0.2">
      <c r="B32" s="67">
        <v>42405</v>
      </c>
      <c r="C32" s="49">
        <f>+BBVA!E25</f>
        <v>260</v>
      </c>
      <c r="D32" s="49">
        <f>+DAVIVIENDA!E25</f>
        <v>23400</v>
      </c>
      <c r="E32" s="49">
        <f>+AVAL!E25</f>
        <v>1050</v>
      </c>
      <c r="F32" s="68">
        <f t="shared" si="1"/>
        <v>208190701.66037735</v>
      </c>
      <c r="G32" s="68">
        <f t="shared" si="2"/>
        <v>160586941.61060804</v>
      </c>
      <c r="H32" s="68">
        <f t="shared" si="3"/>
        <v>240869283.72972974</v>
      </c>
      <c r="I32" s="123">
        <f t="shared" si="4"/>
        <v>0</v>
      </c>
      <c r="J32" s="123">
        <f t="shared" si="4"/>
        <v>-3.4071550255536844E-3</v>
      </c>
      <c r="K32" s="123">
        <f t="shared" si="4"/>
        <v>4.7846889952153629E-3</v>
      </c>
    </row>
    <row r="33" spans="2:11" x14ac:dyDescent="0.2">
      <c r="B33" s="67">
        <v>42408</v>
      </c>
      <c r="C33" s="49">
        <f>+BBVA!E26</f>
        <v>260</v>
      </c>
      <c r="D33" s="49">
        <f>+DAVIVIENDA!E26</f>
        <v>23400</v>
      </c>
      <c r="E33" s="49">
        <f>+AVAL!E26</f>
        <v>1050</v>
      </c>
      <c r="F33" s="68">
        <f t="shared" si="1"/>
        <v>208190701.66037735</v>
      </c>
      <c r="G33" s="68">
        <f t="shared" si="2"/>
        <v>160586941.61060804</v>
      </c>
      <c r="H33" s="68">
        <f t="shared" si="3"/>
        <v>240869283.72972974</v>
      </c>
      <c r="I33" s="123">
        <f t="shared" si="4"/>
        <v>0</v>
      </c>
      <c r="J33" s="123">
        <f t="shared" si="4"/>
        <v>0</v>
      </c>
      <c r="K33" s="123">
        <f t="shared" si="4"/>
        <v>0</v>
      </c>
    </row>
    <row r="34" spans="2:11" x14ac:dyDescent="0.2">
      <c r="B34" s="67">
        <v>42409</v>
      </c>
      <c r="C34" s="49">
        <f>+BBVA!E27</f>
        <v>260</v>
      </c>
      <c r="D34" s="49">
        <f>+DAVIVIENDA!E27</f>
        <v>23540</v>
      </c>
      <c r="E34" s="49">
        <f>+AVAL!E27</f>
        <v>1045</v>
      </c>
      <c r="F34" s="68">
        <f t="shared" si="1"/>
        <v>208190701.66037735</v>
      </c>
      <c r="G34" s="68">
        <f t="shared" si="2"/>
        <v>161547718.18434671</v>
      </c>
      <c r="H34" s="68">
        <f t="shared" si="3"/>
        <v>239722287.14054054</v>
      </c>
      <c r="I34" s="123">
        <f t="shared" si="4"/>
        <v>0</v>
      </c>
      <c r="J34" s="123">
        <f t="shared" si="4"/>
        <v>5.9829059829058819E-3</v>
      </c>
      <c r="K34" s="123">
        <f t="shared" si="4"/>
        <v>-4.7619047619048135E-3</v>
      </c>
    </row>
    <row r="35" spans="2:11" x14ac:dyDescent="0.2">
      <c r="B35" s="67">
        <v>42410</v>
      </c>
      <c r="C35" s="49">
        <f>+BBVA!E28</f>
        <v>260</v>
      </c>
      <c r="D35" s="49">
        <f>+DAVIVIENDA!E28</f>
        <v>23700</v>
      </c>
      <c r="E35" s="49">
        <f>+AVAL!E28</f>
        <v>1045</v>
      </c>
      <c r="F35" s="68">
        <f t="shared" si="1"/>
        <v>208190701.66037735</v>
      </c>
      <c r="G35" s="68">
        <f t="shared" si="2"/>
        <v>162645748.55433378</v>
      </c>
      <c r="H35" s="68">
        <f t="shared" si="3"/>
        <v>239722287.14054054</v>
      </c>
      <c r="I35" s="123">
        <f t="shared" si="4"/>
        <v>0</v>
      </c>
      <c r="J35" s="123">
        <f t="shared" si="4"/>
        <v>6.7969413763806731E-3</v>
      </c>
      <c r="K35" s="123">
        <f t="shared" si="4"/>
        <v>0</v>
      </c>
    </row>
    <row r="36" spans="2:11" x14ac:dyDescent="0.2">
      <c r="B36" s="67">
        <v>42411</v>
      </c>
      <c r="C36" s="49">
        <f>+BBVA!E29</f>
        <v>260</v>
      </c>
      <c r="D36" s="49">
        <f>+DAVIVIENDA!E29</f>
        <v>23700</v>
      </c>
      <c r="E36" s="49">
        <f>+AVAL!E29</f>
        <v>1055</v>
      </c>
      <c r="F36" s="68">
        <f t="shared" si="1"/>
        <v>208190701.66037735</v>
      </c>
      <c r="G36" s="68">
        <f t="shared" si="2"/>
        <v>162645748.55433378</v>
      </c>
      <c r="H36" s="68">
        <f t="shared" si="3"/>
        <v>242016280.31891894</v>
      </c>
      <c r="I36" s="123">
        <f t="shared" si="4"/>
        <v>0</v>
      </c>
      <c r="J36" s="123">
        <f t="shared" si="4"/>
        <v>0</v>
      </c>
      <c r="K36" s="123">
        <f t="shared" si="4"/>
        <v>9.5693779904307257E-3</v>
      </c>
    </row>
    <row r="37" spans="2:11" x14ac:dyDescent="0.2">
      <c r="B37" s="67">
        <v>42412</v>
      </c>
      <c r="C37" s="49">
        <f>+BBVA!E30</f>
        <v>260</v>
      </c>
      <c r="D37" s="49">
        <f>+DAVIVIENDA!E30</f>
        <v>23800</v>
      </c>
      <c r="E37" s="49">
        <f>+AVAL!E30</f>
        <v>1055</v>
      </c>
      <c r="F37" s="68">
        <f t="shared" si="1"/>
        <v>208190701.66037735</v>
      </c>
      <c r="G37" s="68">
        <f t="shared" si="2"/>
        <v>163332017.53557569</v>
      </c>
      <c r="H37" s="68">
        <f t="shared" si="3"/>
        <v>242016280.31891894</v>
      </c>
      <c r="I37" s="123">
        <f t="shared" si="4"/>
        <v>0</v>
      </c>
      <c r="J37" s="123">
        <f t="shared" si="4"/>
        <v>4.2194092827004034E-3</v>
      </c>
      <c r="K37" s="123">
        <f t="shared" si="4"/>
        <v>0</v>
      </c>
    </row>
    <row r="38" spans="2:11" x14ac:dyDescent="0.2">
      <c r="B38" s="67">
        <v>42415</v>
      </c>
      <c r="C38" s="49">
        <f>+BBVA!E31</f>
        <v>262</v>
      </c>
      <c r="D38" s="49">
        <f>+DAVIVIENDA!E31</f>
        <v>23800</v>
      </c>
      <c r="E38" s="49">
        <f>+AVAL!E31</f>
        <v>1060</v>
      </c>
      <c r="F38" s="68">
        <f t="shared" si="1"/>
        <v>209792168.59622642</v>
      </c>
      <c r="G38" s="68">
        <f t="shared" si="2"/>
        <v>163332017.53557569</v>
      </c>
      <c r="H38" s="68">
        <f t="shared" si="3"/>
        <v>243163276.90810812</v>
      </c>
      <c r="I38" s="123">
        <f t="shared" si="4"/>
        <v>7.6923076923077595E-3</v>
      </c>
      <c r="J38" s="123">
        <f t="shared" si="4"/>
        <v>0</v>
      </c>
      <c r="K38" s="123">
        <f t="shared" si="4"/>
        <v>4.7393364928909228E-3</v>
      </c>
    </row>
    <row r="39" spans="2:11" x14ac:dyDescent="0.2">
      <c r="B39" s="67">
        <v>42416</v>
      </c>
      <c r="C39" s="49">
        <f>+BBVA!E32</f>
        <v>262</v>
      </c>
      <c r="D39" s="49">
        <f>+DAVIVIENDA!E32</f>
        <v>23700</v>
      </c>
      <c r="E39" s="49">
        <f>+AVAL!E32</f>
        <v>1045</v>
      </c>
      <c r="F39" s="68">
        <f t="shared" si="1"/>
        <v>209792168.59622642</v>
      </c>
      <c r="G39" s="68">
        <f t="shared" si="2"/>
        <v>162645748.55433378</v>
      </c>
      <c r="H39" s="68">
        <f t="shared" si="3"/>
        <v>239722287.14054054</v>
      </c>
      <c r="I39" s="123">
        <f t="shared" si="4"/>
        <v>0</v>
      </c>
      <c r="J39" s="123">
        <f t="shared" si="4"/>
        <v>-4.2016806722688892E-3</v>
      </c>
      <c r="K39" s="123">
        <f t="shared" si="4"/>
        <v>-1.4150943396226445E-2</v>
      </c>
    </row>
    <row r="40" spans="2:11" x14ac:dyDescent="0.2">
      <c r="B40" s="67">
        <v>42417</v>
      </c>
      <c r="C40" s="49">
        <f>+BBVA!E33</f>
        <v>270</v>
      </c>
      <c r="D40" s="49">
        <f>+DAVIVIENDA!E33</f>
        <v>24720</v>
      </c>
      <c r="E40" s="49">
        <f>+AVAL!E33</f>
        <v>1085</v>
      </c>
      <c r="F40" s="68">
        <f t="shared" si="1"/>
        <v>216198036.33962265</v>
      </c>
      <c r="G40" s="68">
        <f t="shared" si="2"/>
        <v>169645692.1630013</v>
      </c>
      <c r="H40" s="68">
        <f t="shared" si="3"/>
        <v>248898259.85405406</v>
      </c>
      <c r="I40" s="123">
        <f t="shared" si="4"/>
        <v>3.0534351145038149E-2</v>
      </c>
      <c r="J40" s="123">
        <f t="shared" si="4"/>
        <v>4.3037974683544263E-2</v>
      </c>
      <c r="K40" s="123">
        <f t="shared" si="4"/>
        <v>3.8277511961722528E-2</v>
      </c>
    </row>
    <row r="41" spans="2:11" x14ac:dyDescent="0.2">
      <c r="B41" s="67">
        <v>42418</v>
      </c>
      <c r="C41" s="49">
        <f>+BBVA!E34</f>
        <v>272</v>
      </c>
      <c r="D41" s="49">
        <f>+DAVIVIENDA!E34</f>
        <v>24820</v>
      </c>
      <c r="E41" s="49">
        <f>+AVAL!E34</f>
        <v>1090</v>
      </c>
      <c r="F41" s="68">
        <f t="shared" si="1"/>
        <v>217799503.27547169</v>
      </c>
      <c r="G41" s="68">
        <f t="shared" si="2"/>
        <v>170331961.14424321</v>
      </c>
      <c r="H41" s="68">
        <f t="shared" si="3"/>
        <v>250045256.44324327</v>
      </c>
      <c r="I41" s="123">
        <f t="shared" si="4"/>
        <v>7.407407407407334E-3</v>
      </c>
      <c r="J41" s="123">
        <f t="shared" si="4"/>
        <v>4.0453074433656781E-3</v>
      </c>
      <c r="K41" s="123">
        <f t="shared" si="4"/>
        <v>4.6082949308756255E-3</v>
      </c>
    </row>
    <row r="42" spans="2:11" x14ac:dyDescent="0.2">
      <c r="B42" s="67">
        <v>42419</v>
      </c>
      <c r="C42" s="49">
        <f>+BBVA!E35</f>
        <v>270</v>
      </c>
      <c r="D42" s="49">
        <f>+DAVIVIENDA!E35</f>
        <v>24960</v>
      </c>
      <c r="E42" s="49">
        <f>+AVAL!E35</f>
        <v>1095</v>
      </c>
      <c r="F42" s="68">
        <f t="shared" si="1"/>
        <v>216198036.33962265</v>
      </c>
      <c r="G42" s="68">
        <f t="shared" si="2"/>
        <v>171292737.7179819</v>
      </c>
      <c r="H42" s="68">
        <f t="shared" si="3"/>
        <v>251192253.03243244</v>
      </c>
      <c r="I42" s="123">
        <f t="shared" si="4"/>
        <v>-7.3529411764705161E-3</v>
      </c>
      <c r="J42" s="123">
        <f t="shared" si="4"/>
        <v>5.6406124093473812E-3</v>
      </c>
      <c r="K42" s="123">
        <f t="shared" si="4"/>
        <v>4.5871559633026823E-3</v>
      </c>
    </row>
    <row r="43" spans="2:11" x14ac:dyDescent="0.2">
      <c r="B43" s="67">
        <v>42422</v>
      </c>
      <c r="C43" s="49">
        <f>+BBVA!E36</f>
        <v>270</v>
      </c>
      <c r="D43" s="49">
        <f>+DAVIVIENDA!E36</f>
        <v>24740</v>
      </c>
      <c r="E43" s="49">
        <f>+AVAL!E36</f>
        <v>1110</v>
      </c>
      <c r="F43" s="68">
        <f t="shared" si="1"/>
        <v>216198036.33962265</v>
      </c>
      <c r="G43" s="68">
        <f t="shared" si="2"/>
        <v>169782945.95924968</v>
      </c>
      <c r="H43" s="68">
        <f t="shared" si="3"/>
        <v>254633242.80000001</v>
      </c>
      <c r="I43" s="123">
        <f t="shared" si="4"/>
        <v>0</v>
      </c>
      <c r="J43" s="123">
        <f t="shared" si="4"/>
        <v>-8.8141025641026646E-3</v>
      </c>
      <c r="K43" s="123">
        <f t="shared" si="4"/>
        <v>1.369863013698633E-2</v>
      </c>
    </row>
    <row r="44" spans="2:11" x14ac:dyDescent="0.2">
      <c r="B44" s="67">
        <v>42423</v>
      </c>
      <c r="C44" s="49">
        <f>+BBVA!E37</f>
        <v>270</v>
      </c>
      <c r="D44" s="49">
        <f>+DAVIVIENDA!E37</f>
        <v>24660</v>
      </c>
      <c r="E44" s="49">
        <f>+AVAL!E37</f>
        <v>1105</v>
      </c>
      <c r="F44" s="68">
        <f t="shared" si="1"/>
        <v>216198036.33962265</v>
      </c>
      <c r="G44" s="68">
        <f t="shared" si="2"/>
        <v>169233930.77425617</v>
      </c>
      <c r="H44" s="68">
        <f t="shared" si="3"/>
        <v>253486246.21081081</v>
      </c>
      <c r="I44" s="123">
        <f t="shared" si="4"/>
        <v>0</v>
      </c>
      <c r="J44" s="123">
        <f t="shared" si="4"/>
        <v>-3.2336297493935399E-3</v>
      </c>
      <c r="K44" s="123">
        <f t="shared" si="4"/>
        <v>-4.504504504504553E-3</v>
      </c>
    </row>
    <row r="45" spans="2:11" x14ac:dyDescent="0.2">
      <c r="B45" s="67">
        <v>42424</v>
      </c>
      <c r="C45" s="49">
        <f>+BBVA!E38</f>
        <v>270</v>
      </c>
      <c r="D45" s="49">
        <f>+DAVIVIENDA!E38</f>
        <v>24720</v>
      </c>
      <c r="E45" s="49">
        <f>+AVAL!E38</f>
        <v>1100</v>
      </c>
      <c r="F45" s="68">
        <f t="shared" si="1"/>
        <v>216198036.33962265</v>
      </c>
      <c r="G45" s="68">
        <f t="shared" si="2"/>
        <v>169645692.1630013</v>
      </c>
      <c r="H45" s="68">
        <f t="shared" si="3"/>
        <v>252339249.62162164</v>
      </c>
      <c r="I45" s="123">
        <f t="shared" si="4"/>
        <v>0</v>
      </c>
      <c r="J45" s="123">
        <f t="shared" si="4"/>
        <v>2.4330900243307836E-3</v>
      </c>
      <c r="K45" s="123">
        <f t="shared" si="4"/>
        <v>-4.5248868778279853E-3</v>
      </c>
    </row>
    <row r="46" spans="2:11" x14ac:dyDescent="0.2">
      <c r="B46" s="67">
        <v>42425</v>
      </c>
      <c r="C46" s="49">
        <f>+BBVA!E39</f>
        <v>270</v>
      </c>
      <c r="D46" s="49">
        <f>+DAVIVIENDA!E39</f>
        <v>24960</v>
      </c>
      <c r="E46" s="49">
        <f>+AVAL!E39</f>
        <v>1085</v>
      </c>
      <c r="F46" s="68">
        <f t="shared" si="1"/>
        <v>216198036.33962265</v>
      </c>
      <c r="G46" s="68">
        <f t="shared" si="2"/>
        <v>171292737.7179819</v>
      </c>
      <c r="H46" s="68">
        <f t="shared" si="3"/>
        <v>248898259.85405406</v>
      </c>
      <c r="I46" s="123">
        <f t="shared" si="4"/>
        <v>0</v>
      </c>
      <c r="J46" s="123">
        <f t="shared" si="4"/>
        <v>9.7087378640777332E-3</v>
      </c>
      <c r="K46" s="123">
        <f t="shared" si="4"/>
        <v>-1.3636363636363665E-2</v>
      </c>
    </row>
    <row r="47" spans="2:11" x14ac:dyDescent="0.2">
      <c r="B47" s="67">
        <v>42426</v>
      </c>
      <c r="C47" s="49">
        <f>+BBVA!E40</f>
        <v>270</v>
      </c>
      <c r="D47" s="49">
        <f>+DAVIVIENDA!E40</f>
        <v>25000</v>
      </c>
      <c r="E47" s="49">
        <f>+AVAL!E40</f>
        <v>1110</v>
      </c>
      <c r="F47" s="68">
        <f t="shared" si="1"/>
        <v>216198036.33962265</v>
      </c>
      <c r="G47" s="68">
        <f t="shared" si="2"/>
        <v>171567245.31047866</v>
      </c>
      <c r="H47" s="68">
        <f t="shared" si="3"/>
        <v>254633242.80000001</v>
      </c>
      <c r="I47" s="123">
        <f t="shared" si="4"/>
        <v>0</v>
      </c>
      <c r="J47" s="123">
        <f t="shared" si="4"/>
        <v>1.602564102564026E-3</v>
      </c>
      <c r="K47" s="123">
        <f t="shared" si="4"/>
        <v>2.3041474654377888E-2</v>
      </c>
    </row>
    <row r="48" spans="2:11" x14ac:dyDescent="0.2">
      <c r="B48" s="67">
        <v>42429</v>
      </c>
      <c r="C48" s="49">
        <f>+BBVA!E41</f>
        <v>270</v>
      </c>
      <c r="D48" s="49">
        <f>+DAVIVIENDA!E41</f>
        <v>25080</v>
      </c>
      <c r="E48" s="49">
        <f>+AVAL!E41</f>
        <v>1115</v>
      </c>
      <c r="F48" s="68">
        <f t="shared" si="1"/>
        <v>216198036.33962265</v>
      </c>
      <c r="G48" s="68">
        <f t="shared" si="2"/>
        <v>172116260.49547219</v>
      </c>
      <c r="H48" s="68">
        <f t="shared" si="3"/>
        <v>255780239.38918921</v>
      </c>
      <c r="I48" s="123">
        <f t="shared" si="4"/>
        <v>0</v>
      </c>
      <c r="J48" s="123">
        <f t="shared" si="4"/>
        <v>3.200000000000021E-3</v>
      </c>
      <c r="K48" s="123">
        <f t="shared" si="4"/>
        <v>4.504504504504553E-3</v>
      </c>
    </row>
    <row r="49" spans="2:17" x14ac:dyDescent="0.2">
      <c r="B49" s="67">
        <v>42430</v>
      </c>
      <c r="C49" s="49">
        <f>+BBVA!E42</f>
        <v>270</v>
      </c>
      <c r="D49" s="49">
        <f>+DAVIVIENDA!E42</f>
        <v>25260</v>
      </c>
      <c r="E49" s="49">
        <f>+AVAL!E42</f>
        <v>1120</v>
      </c>
      <c r="F49" s="68">
        <f t="shared" si="1"/>
        <v>216198036.33962265</v>
      </c>
      <c r="G49" s="68">
        <f t="shared" si="2"/>
        <v>173351544.66170764</v>
      </c>
      <c r="H49" s="68">
        <f t="shared" si="3"/>
        <v>256927235.97837839</v>
      </c>
      <c r="I49" s="123">
        <f t="shared" si="4"/>
        <v>0</v>
      </c>
      <c r="J49" s="123">
        <f t="shared" si="4"/>
        <v>7.1770334928229701E-3</v>
      </c>
      <c r="K49" s="123">
        <f t="shared" si="4"/>
        <v>4.4843049327353574E-3</v>
      </c>
    </row>
    <row r="50" spans="2:17" ht="13.5" thickBot="1" x14ac:dyDescent="0.25">
      <c r="B50" s="67">
        <v>42431</v>
      </c>
      <c r="C50" s="49">
        <f>+BBVA!E43</f>
        <v>270</v>
      </c>
      <c r="D50" s="49">
        <f>+DAVIVIENDA!E43</f>
        <v>25760</v>
      </c>
      <c r="E50" s="49">
        <f>+AVAL!E43</f>
        <v>1140</v>
      </c>
      <c r="F50" s="68">
        <f t="shared" si="1"/>
        <v>216198036.33962265</v>
      </c>
      <c r="G50" s="68">
        <f t="shared" si="2"/>
        <v>176782889.56791723</v>
      </c>
      <c r="H50" s="68">
        <f t="shared" si="3"/>
        <v>261515222.33513516</v>
      </c>
      <c r="I50" s="123">
        <f t="shared" si="4"/>
        <v>0</v>
      </c>
      <c r="J50" s="123">
        <f t="shared" si="4"/>
        <v>1.9794140934283538E-2</v>
      </c>
      <c r="K50" s="123">
        <f t="shared" si="4"/>
        <v>1.7857142857142932E-2</v>
      </c>
      <c r="N50" s="125" t="s">
        <v>59</v>
      </c>
      <c r="O50" s="125"/>
      <c r="P50" s="125"/>
      <c r="Q50" s="125"/>
    </row>
    <row r="51" spans="2:17" x14ac:dyDescent="0.2">
      <c r="B51" s="67">
        <v>42432</v>
      </c>
      <c r="C51" s="49">
        <f>+BBVA!E44</f>
        <v>270</v>
      </c>
      <c r="D51" s="49">
        <f>+DAVIVIENDA!E44</f>
        <v>25700</v>
      </c>
      <c r="E51" s="49">
        <f>+AVAL!E44</f>
        <v>1155</v>
      </c>
      <c r="F51" s="68">
        <f t="shared" si="1"/>
        <v>216198036.33962265</v>
      </c>
      <c r="G51" s="68">
        <f t="shared" si="2"/>
        <v>176371128.17917207</v>
      </c>
      <c r="H51" s="68">
        <f t="shared" si="3"/>
        <v>264956212.10270271</v>
      </c>
      <c r="I51" s="123">
        <f t="shared" si="4"/>
        <v>0</v>
      </c>
      <c r="J51" s="123">
        <f t="shared" si="4"/>
        <v>-2.3291925465839078E-3</v>
      </c>
      <c r="K51" s="123">
        <f t="shared" si="4"/>
        <v>1.3157894736842018E-2</v>
      </c>
      <c r="N51" s="41"/>
      <c r="O51" s="104" t="s">
        <v>51</v>
      </c>
      <c r="P51" s="104" t="s">
        <v>49</v>
      </c>
      <c r="Q51" s="104" t="s">
        <v>50</v>
      </c>
    </row>
    <row r="52" spans="2:17" x14ac:dyDescent="0.2">
      <c r="B52" s="67">
        <v>42433</v>
      </c>
      <c r="C52" s="49">
        <f>+BBVA!E45</f>
        <v>270</v>
      </c>
      <c r="D52" s="49">
        <f>+DAVIVIENDA!E45</f>
        <v>25860</v>
      </c>
      <c r="E52" s="49">
        <f>+AVAL!E45</f>
        <v>1155</v>
      </c>
      <c r="F52" s="68">
        <f t="shared" si="1"/>
        <v>216198036.33962265</v>
      </c>
      <c r="G52" s="68">
        <f t="shared" si="2"/>
        <v>177469158.54915914</v>
      </c>
      <c r="H52" s="68">
        <f t="shared" si="3"/>
        <v>264956212.10270271</v>
      </c>
      <c r="I52" s="123">
        <f t="shared" si="4"/>
        <v>0</v>
      </c>
      <c r="J52" s="123">
        <f t="shared" si="4"/>
        <v>6.2256809338521804E-3</v>
      </c>
      <c r="K52" s="123">
        <f t="shared" si="4"/>
        <v>0</v>
      </c>
      <c r="N52" s="39" t="s">
        <v>51</v>
      </c>
      <c r="O52" s="69">
        <v>1</v>
      </c>
      <c r="P52" s="100">
        <f>+O53</f>
        <v>2.2520025898744574E-2</v>
      </c>
      <c r="Q52" s="101">
        <f>+O54</f>
        <v>8.1254839301403044E-3</v>
      </c>
    </row>
    <row r="53" spans="2:17" x14ac:dyDescent="0.2">
      <c r="B53" s="67">
        <v>42436</v>
      </c>
      <c r="C53" s="49">
        <f>+BBVA!E46</f>
        <v>270</v>
      </c>
      <c r="D53" s="49">
        <f>+DAVIVIENDA!E46</f>
        <v>25900</v>
      </c>
      <c r="E53" s="49">
        <f>+AVAL!E46</f>
        <v>1165</v>
      </c>
      <c r="F53" s="68">
        <f t="shared" si="1"/>
        <v>216198036.33962265</v>
      </c>
      <c r="G53" s="68">
        <f t="shared" si="2"/>
        <v>177743666.14165589</v>
      </c>
      <c r="H53" s="68">
        <f t="shared" si="3"/>
        <v>267250205.28108111</v>
      </c>
      <c r="I53" s="123">
        <f t="shared" si="4"/>
        <v>0</v>
      </c>
      <c r="J53" s="123">
        <f t="shared" si="4"/>
        <v>1.5467904098993845E-3</v>
      </c>
      <c r="K53" s="123">
        <f t="shared" si="4"/>
        <v>8.6580086580087517E-3</v>
      </c>
      <c r="N53" s="39" t="s">
        <v>49</v>
      </c>
      <c r="O53" s="100">
        <v>2.2520025898744574E-2</v>
      </c>
      <c r="P53" s="69">
        <v>1</v>
      </c>
      <c r="Q53" s="103">
        <f>+P54</f>
        <v>0.17816061909597952</v>
      </c>
    </row>
    <row r="54" spans="2:17" ht="13.5" thickBot="1" x14ac:dyDescent="0.25">
      <c r="B54" s="67">
        <v>42437</v>
      </c>
      <c r="C54" s="49">
        <f>+BBVA!E47</f>
        <v>270</v>
      </c>
      <c r="D54" s="49">
        <f>+DAVIVIENDA!E47</f>
        <v>25780</v>
      </c>
      <c r="E54" s="49">
        <f>+AVAL!E47</f>
        <v>1170</v>
      </c>
      <c r="F54" s="68">
        <f t="shared" si="1"/>
        <v>216198036.33962265</v>
      </c>
      <c r="G54" s="68">
        <f t="shared" si="2"/>
        <v>176920143.3641656</v>
      </c>
      <c r="H54" s="68">
        <f t="shared" si="3"/>
        <v>268397201.87027028</v>
      </c>
      <c r="I54" s="123">
        <f t="shared" si="4"/>
        <v>0</v>
      </c>
      <c r="J54" s="123">
        <f t="shared" si="4"/>
        <v>-4.6332046332045792E-3</v>
      </c>
      <c r="K54" s="123">
        <f t="shared" si="4"/>
        <v>4.2918454935621658E-3</v>
      </c>
      <c r="N54" s="40" t="s">
        <v>50</v>
      </c>
      <c r="O54" s="102">
        <v>8.1254839301403044E-3</v>
      </c>
      <c r="P54" s="70">
        <v>0.17816061909597952</v>
      </c>
      <c r="Q54" s="99">
        <v>1</v>
      </c>
    </row>
    <row r="55" spans="2:17" x14ac:dyDescent="0.2">
      <c r="B55" s="67">
        <v>42438</v>
      </c>
      <c r="C55" s="49">
        <f>+BBVA!E48</f>
        <v>274</v>
      </c>
      <c r="D55" s="49">
        <f>+DAVIVIENDA!E48</f>
        <v>26000</v>
      </c>
      <c r="E55" s="49">
        <f>+AVAL!E48</f>
        <v>1170</v>
      </c>
      <c r="F55" s="68">
        <f t="shared" si="1"/>
        <v>219400970.21132076</v>
      </c>
      <c r="G55" s="68">
        <f t="shared" si="2"/>
        <v>178429935.1228978</v>
      </c>
      <c r="H55" s="68">
        <f t="shared" si="3"/>
        <v>268397201.87027028</v>
      </c>
      <c r="I55" s="123">
        <f t="shared" si="4"/>
        <v>1.4814814814814805E-2</v>
      </c>
      <c r="J55" s="123">
        <f t="shared" si="4"/>
        <v>8.5337470907679656E-3</v>
      </c>
      <c r="K55" s="123">
        <f t="shared" si="4"/>
        <v>0</v>
      </c>
    </row>
    <row r="56" spans="2:17" x14ac:dyDescent="0.2">
      <c r="B56" s="67">
        <v>42439</v>
      </c>
      <c r="C56" s="49">
        <f>+BBVA!E49</f>
        <v>274</v>
      </c>
      <c r="D56" s="49">
        <f>+DAVIVIENDA!E49</f>
        <v>26180</v>
      </c>
      <c r="E56" s="49">
        <f>+AVAL!E49</f>
        <v>1170</v>
      </c>
      <c r="F56" s="68">
        <f t="shared" si="1"/>
        <v>219400970.21132076</v>
      </c>
      <c r="G56" s="68">
        <f t="shared" si="2"/>
        <v>179665219.28913325</v>
      </c>
      <c r="H56" s="68">
        <f t="shared" si="3"/>
        <v>268397201.87027028</v>
      </c>
      <c r="I56" s="123">
        <f t="shared" si="4"/>
        <v>0</v>
      </c>
      <c r="J56" s="123">
        <f t="shared" si="4"/>
        <v>6.9230769230769268E-3</v>
      </c>
      <c r="K56" s="123">
        <f t="shared" si="4"/>
        <v>0</v>
      </c>
    </row>
    <row r="57" spans="2:17" x14ac:dyDescent="0.2">
      <c r="B57" s="67">
        <v>42440</v>
      </c>
      <c r="C57" s="49">
        <f>+BBVA!E50</f>
        <v>274</v>
      </c>
      <c r="D57" s="49">
        <f>+DAVIVIENDA!E50</f>
        <v>26200</v>
      </c>
      <c r="E57" s="49">
        <f>+AVAL!E50</f>
        <v>1155</v>
      </c>
      <c r="F57" s="68">
        <f t="shared" si="1"/>
        <v>219400970.21132076</v>
      </c>
      <c r="G57" s="68">
        <f t="shared" si="2"/>
        <v>179802473.08538163</v>
      </c>
      <c r="H57" s="68">
        <f t="shared" si="3"/>
        <v>264956212.10270271</v>
      </c>
      <c r="I57" s="123">
        <f t="shared" si="4"/>
        <v>0</v>
      </c>
      <c r="J57" s="123">
        <f t="shared" si="4"/>
        <v>7.6394194041249221E-4</v>
      </c>
      <c r="K57" s="123">
        <f t="shared" si="4"/>
        <v>-1.2820512820512848E-2</v>
      </c>
    </row>
    <row r="58" spans="2:17" x14ac:dyDescent="0.2">
      <c r="B58" s="67">
        <v>42443</v>
      </c>
      <c r="C58" s="49">
        <f>+BBVA!E51</f>
        <v>274</v>
      </c>
      <c r="D58" s="49">
        <f>+DAVIVIENDA!E51</f>
        <v>26040</v>
      </c>
      <c r="E58" s="49">
        <f>+AVAL!E51</f>
        <v>1155</v>
      </c>
      <c r="F58" s="68">
        <f t="shared" si="1"/>
        <v>219400970.21132076</v>
      </c>
      <c r="G58" s="68">
        <f t="shared" si="2"/>
        <v>178704442.71539459</v>
      </c>
      <c r="H58" s="68">
        <f t="shared" si="3"/>
        <v>264956212.10270271</v>
      </c>
      <c r="I58" s="123">
        <f t="shared" si="4"/>
        <v>0</v>
      </c>
      <c r="J58" s="123">
        <f t="shared" si="4"/>
        <v>-6.1068702290075078E-3</v>
      </c>
      <c r="K58" s="123">
        <f t="shared" si="4"/>
        <v>0</v>
      </c>
    </row>
    <row r="59" spans="2:17" x14ac:dyDescent="0.2">
      <c r="B59" s="67">
        <v>42444</v>
      </c>
      <c r="C59" s="49">
        <f>+BBVA!E52</f>
        <v>274</v>
      </c>
      <c r="D59" s="49">
        <f>+DAVIVIENDA!E52</f>
        <v>26080</v>
      </c>
      <c r="E59" s="49">
        <f>+AVAL!E52</f>
        <v>1145</v>
      </c>
      <c r="F59" s="68">
        <f t="shared" si="1"/>
        <v>219400970.21132076</v>
      </c>
      <c r="G59" s="68">
        <f t="shared" si="2"/>
        <v>178978950.30789134</v>
      </c>
      <c r="H59" s="68">
        <f t="shared" si="3"/>
        <v>262662218.92432433</v>
      </c>
      <c r="I59" s="123">
        <f t="shared" si="4"/>
        <v>0</v>
      </c>
      <c r="J59" s="123">
        <f t="shared" si="4"/>
        <v>1.5360983102917852E-3</v>
      </c>
      <c r="K59" s="123">
        <f t="shared" si="4"/>
        <v>-8.6580086580086389E-3</v>
      </c>
    </row>
    <row r="60" spans="2:17" x14ac:dyDescent="0.2">
      <c r="B60" s="67">
        <v>42445</v>
      </c>
      <c r="C60" s="49">
        <f>+BBVA!E53</f>
        <v>274</v>
      </c>
      <c r="D60" s="49">
        <f>+DAVIVIENDA!E53</f>
        <v>25800</v>
      </c>
      <c r="E60" s="49">
        <f>+AVAL!E53</f>
        <v>1130</v>
      </c>
      <c r="F60" s="68">
        <f t="shared" si="1"/>
        <v>219400970.21132076</v>
      </c>
      <c r="G60" s="68">
        <f t="shared" si="2"/>
        <v>177057397.16041398</v>
      </c>
      <c r="H60" s="68">
        <f t="shared" si="3"/>
        <v>259221229.15675676</v>
      </c>
      <c r="I60" s="123">
        <f t="shared" si="4"/>
        <v>0</v>
      </c>
      <c r="J60" s="123">
        <f t="shared" si="4"/>
        <v>-1.0736196319018391E-2</v>
      </c>
      <c r="K60" s="123">
        <f t="shared" si="4"/>
        <v>-1.3100436681222734E-2</v>
      </c>
    </row>
    <row r="61" spans="2:17" x14ac:dyDescent="0.2">
      <c r="B61" s="67">
        <v>42446</v>
      </c>
      <c r="C61" s="49">
        <f>+BBVA!E54</f>
        <v>274</v>
      </c>
      <c r="D61" s="49">
        <f>+DAVIVIENDA!E54</f>
        <v>25880</v>
      </c>
      <c r="E61" s="49">
        <f>+AVAL!E54</f>
        <v>1145</v>
      </c>
      <c r="F61" s="68">
        <f t="shared" si="1"/>
        <v>219400970.21132076</v>
      </c>
      <c r="G61" s="68">
        <f t="shared" si="2"/>
        <v>177606412.34540752</v>
      </c>
      <c r="H61" s="68">
        <f t="shared" si="3"/>
        <v>262662218.92432433</v>
      </c>
      <c r="I61" s="123">
        <f t="shared" si="4"/>
        <v>0</v>
      </c>
      <c r="J61" s="123">
        <f t="shared" si="4"/>
        <v>3.1007751937984695E-3</v>
      </c>
      <c r="K61" s="123">
        <f t="shared" si="4"/>
        <v>1.327433628318587E-2</v>
      </c>
    </row>
    <row r="62" spans="2:17" x14ac:dyDescent="0.2">
      <c r="B62" s="67">
        <v>42447</v>
      </c>
      <c r="C62" s="49">
        <f>+BBVA!E55</f>
        <v>274</v>
      </c>
      <c r="D62" s="49">
        <f>+DAVIVIENDA!E55</f>
        <v>25900</v>
      </c>
      <c r="E62" s="49">
        <f>+AVAL!E55</f>
        <v>1145</v>
      </c>
      <c r="F62" s="68">
        <f t="shared" si="1"/>
        <v>219400970.21132076</v>
      </c>
      <c r="G62" s="68">
        <f t="shared" si="2"/>
        <v>177743666.14165589</v>
      </c>
      <c r="H62" s="68">
        <f t="shared" si="3"/>
        <v>262662218.92432433</v>
      </c>
      <c r="I62" s="123">
        <f t="shared" si="4"/>
        <v>0</v>
      </c>
      <c r="J62" s="123">
        <f t="shared" si="4"/>
        <v>7.7279752704787646E-4</v>
      </c>
      <c r="K62" s="123">
        <f t="shared" si="4"/>
        <v>0</v>
      </c>
    </row>
    <row r="63" spans="2:17" x14ac:dyDescent="0.2">
      <c r="B63" s="67">
        <v>42451</v>
      </c>
      <c r="C63" s="49">
        <f>+BBVA!E56</f>
        <v>274</v>
      </c>
      <c r="D63" s="49">
        <f>+DAVIVIENDA!E56</f>
        <v>26000</v>
      </c>
      <c r="E63" s="49">
        <f>+AVAL!E56</f>
        <v>1135</v>
      </c>
      <c r="F63" s="68">
        <f t="shared" si="1"/>
        <v>219400970.21132076</v>
      </c>
      <c r="G63" s="68">
        <f t="shared" si="2"/>
        <v>178429935.1228978</v>
      </c>
      <c r="H63" s="68">
        <f t="shared" si="3"/>
        <v>260368225.74594596</v>
      </c>
      <c r="I63" s="123">
        <f t="shared" si="4"/>
        <v>0</v>
      </c>
      <c r="J63" s="123">
        <f t="shared" si="4"/>
        <v>3.8610038610038442E-3</v>
      </c>
      <c r="K63" s="123">
        <f t="shared" si="4"/>
        <v>-8.7336244541484521E-3</v>
      </c>
    </row>
    <row r="64" spans="2:17" x14ac:dyDescent="0.2">
      <c r="B64" s="67">
        <v>42452</v>
      </c>
      <c r="C64" s="49">
        <f>+BBVA!E57</f>
        <v>280</v>
      </c>
      <c r="D64" s="49">
        <f>+DAVIVIENDA!E57</f>
        <v>26780</v>
      </c>
      <c r="E64" s="49">
        <f>+AVAL!E57</f>
        <v>1135</v>
      </c>
      <c r="F64" s="68">
        <f t="shared" si="1"/>
        <v>224205371.01886791</v>
      </c>
      <c r="G64" s="68">
        <f t="shared" si="2"/>
        <v>183782833.17658475</v>
      </c>
      <c r="H64" s="68">
        <f t="shared" si="3"/>
        <v>260368225.74594596</v>
      </c>
      <c r="I64" s="123">
        <f t="shared" si="4"/>
        <v>2.189781021897802E-2</v>
      </c>
      <c r="J64" s="123">
        <f t="shared" si="4"/>
        <v>3.0000000000000072E-2</v>
      </c>
      <c r="K64" s="123">
        <f t="shared" si="4"/>
        <v>0</v>
      </c>
    </row>
    <row r="65" spans="2:11" x14ac:dyDescent="0.2">
      <c r="B65" s="67">
        <v>42457</v>
      </c>
      <c r="C65" s="49">
        <f>+BBVA!E58</f>
        <v>280</v>
      </c>
      <c r="D65" s="49">
        <f>+DAVIVIENDA!E58</f>
        <v>26480</v>
      </c>
      <c r="E65" s="49">
        <f>+AVAL!E58</f>
        <v>1125</v>
      </c>
      <c r="F65" s="68">
        <f t="shared" si="1"/>
        <v>224205371.01886791</v>
      </c>
      <c r="G65" s="68">
        <f t="shared" si="2"/>
        <v>181724026.23285902</v>
      </c>
      <c r="H65" s="68">
        <f t="shared" si="3"/>
        <v>258074232.56756759</v>
      </c>
      <c r="I65" s="123">
        <f t="shared" si="4"/>
        <v>0</v>
      </c>
      <c r="J65" s="123">
        <f t="shared" si="4"/>
        <v>-1.1202389843166493E-2</v>
      </c>
      <c r="K65" s="123">
        <f t="shared" si="4"/>
        <v>-8.8105726872246496E-3</v>
      </c>
    </row>
    <row r="66" spans="2:11" x14ac:dyDescent="0.2">
      <c r="B66" s="67">
        <v>42458</v>
      </c>
      <c r="C66" s="49">
        <f>+BBVA!E59</f>
        <v>300</v>
      </c>
      <c r="D66" s="49">
        <f>+DAVIVIENDA!E59</f>
        <v>26380</v>
      </c>
      <c r="E66" s="49">
        <f>+AVAL!E59</f>
        <v>1120</v>
      </c>
      <c r="F66" s="68">
        <f t="shared" si="1"/>
        <v>240220040.3773585</v>
      </c>
      <c r="G66" s="68">
        <f t="shared" si="2"/>
        <v>181037757.25161707</v>
      </c>
      <c r="H66" s="68">
        <f t="shared" si="3"/>
        <v>256927235.97837839</v>
      </c>
      <c r="I66" s="123">
        <f t="shared" si="4"/>
        <v>7.1428571428571522E-2</v>
      </c>
      <c r="J66" s="123">
        <f t="shared" si="4"/>
        <v>-3.7764350453173678E-3</v>
      </c>
      <c r="K66" s="123">
        <f t="shared" si="4"/>
        <v>-4.4444444444444921E-3</v>
      </c>
    </row>
    <row r="67" spans="2:11" x14ac:dyDescent="0.2">
      <c r="B67" s="67">
        <v>42459</v>
      </c>
      <c r="C67" s="49">
        <f>+BBVA!E60</f>
        <v>300</v>
      </c>
      <c r="D67" s="49">
        <f>+DAVIVIENDA!E60</f>
        <v>26800</v>
      </c>
      <c r="E67" s="49">
        <f>+AVAL!E60</f>
        <v>1150</v>
      </c>
      <c r="F67" s="68">
        <f t="shared" si="1"/>
        <v>240220040.3773585</v>
      </c>
      <c r="G67" s="68">
        <f t="shared" si="2"/>
        <v>183920086.97283313</v>
      </c>
      <c r="H67" s="68">
        <f t="shared" si="3"/>
        <v>263809215.51351354</v>
      </c>
      <c r="I67" s="123">
        <f t="shared" si="4"/>
        <v>0</v>
      </c>
      <c r="J67" s="123">
        <f t="shared" si="4"/>
        <v>1.5921152388172922E-2</v>
      </c>
      <c r="K67" s="123">
        <f t="shared" si="4"/>
        <v>2.6785714285714343E-2</v>
      </c>
    </row>
    <row r="68" spans="2:11" x14ac:dyDescent="0.2">
      <c r="B68" s="67">
        <v>42460</v>
      </c>
      <c r="C68" s="49">
        <f>+BBVA!E61</f>
        <v>300</v>
      </c>
      <c r="D68" s="49">
        <f>+DAVIVIENDA!E61</f>
        <v>27480</v>
      </c>
      <c r="E68" s="49">
        <f>+AVAL!E61</f>
        <v>1150</v>
      </c>
      <c r="F68" s="68">
        <f t="shared" si="1"/>
        <v>240220040.3773585</v>
      </c>
      <c r="G68" s="68">
        <f t="shared" si="2"/>
        <v>188586716.04527816</v>
      </c>
      <c r="H68" s="68">
        <f t="shared" si="3"/>
        <v>263809215.51351354</v>
      </c>
      <c r="I68" s="123">
        <f t="shared" si="4"/>
        <v>0</v>
      </c>
      <c r="J68" s="123">
        <f t="shared" si="4"/>
        <v>2.5373134328358294E-2</v>
      </c>
      <c r="K68" s="123">
        <f t="shared" si="4"/>
        <v>0</v>
      </c>
    </row>
    <row r="69" spans="2:11" x14ac:dyDescent="0.2">
      <c r="B69" s="67">
        <v>42461</v>
      </c>
      <c r="C69" s="49">
        <f>+BBVA!E62</f>
        <v>300</v>
      </c>
      <c r="D69" s="49">
        <f>+DAVIVIENDA!E62</f>
        <v>27500</v>
      </c>
      <c r="E69" s="49">
        <f>+AVAL!E62</f>
        <v>1145</v>
      </c>
      <c r="F69" s="68">
        <f t="shared" si="1"/>
        <v>240220040.3773585</v>
      </c>
      <c r="G69" s="68">
        <f t="shared" si="2"/>
        <v>188723969.84152654</v>
      </c>
      <c r="H69" s="68">
        <f t="shared" si="3"/>
        <v>262662218.92432433</v>
      </c>
      <c r="I69" s="123">
        <f t="shared" si="4"/>
        <v>0</v>
      </c>
      <c r="J69" s="123">
        <f t="shared" si="4"/>
        <v>7.2780203784567109E-4</v>
      </c>
      <c r="K69" s="123">
        <f t="shared" si="4"/>
        <v>-4.3478260869565686E-3</v>
      </c>
    </row>
    <row r="70" spans="2:11" x14ac:dyDescent="0.2">
      <c r="B70" s="67">
        <v>42464</v>
      </c>
      <c r="C70" s="49">
        <f>+BBVA!E63</f>
        <v>300</v>
      </c>
      <c r="D70" s="49">
        <f>+DAVIVIENDA!E63</f>
        <v>27080</v>
      </c>
      <c r="E70" s="49">
        <f>+AVAL!E63</f>
        <v>1150</v>
      </c>
      <c r="F70" s="68">
        <f t="shared" si="1"/>
        <v>240220040.3773585</v>
      </c>
      <c r="G70" s="68">
        <f t="shared" si="2"/>
        <v>185841640.12031049</v>
      </c>
      <c r="H70" s="68">
        <f t="shared" si="3"/>
        <v>263809215.51351354</v>
      </c>
      <c r="I70" s="123">
        <f t="shared" si="4"/>
        <v>0</v>
      </c>
      <c r="J70" s="123">
        <f t="shared" si="4"/>
        <v>-1.5272727272727332E-2</v>
      </c>
      <c r="K70" s="123">
        <f t="shared" si="4"/>
        <v>4.3668122270742833E-3</v>
      </c>
    </row>
    <row r="71" spans="2:11" x14ac:dyDescent="0.2">
      <c r="B71" s="67">
        <v>42465</v>
      </c>
      <c r="C71" s="49">
        <f>+BBVA!E64</f>
        <v>300</v>
      </c>
      <c r="D71" s="49">
        <f>+DAVIVIENDA!E64</f>
        <v>26700</v>
      </c>
      <c r="E71" s="49">
        <f>+AVAL!E64</f>
        <v>1140</v>
      </c>
      <c r="F71" s="68">
        <f t="shared" si="1"/>
        <v>240220040.3773585</v>
      </c>
      <c r="G71" s="68">
        <f t="shared" si="2"/>
        <v>183233817.99159122</v>
      </c>
      <c r="H71" s="68">
        <f t="shared" si="3"/>
        <v>261515222.33513516</v>
      </c>
      <c r="I71" s="123">
        <f t="shared" si="4"/>
        <v>0</v>
      </c>
      <c r="J71" s="123">
        <f t="shared" si="4"/>
        <v>-1.4032496307237784E-2</v>
      </c>
      <c r="K71" s="123">
        <f t="shared" si="4"/>
        <v>-8.6956521739130245E-3</v>
      </c>
    </row>
    <row r="72" spans="2:11" x14ac:dyDescent="0.2">
      <c r="B72" s="67">
        <v>42466</v>
      </c>
      <c r="C72" s="49">
        <f>+BBVA!E65</f>
        <v>300</v>
      </c>
      <c r="D72" s="49">
        <f>+DAVIVIENDA!E65</f>
        <v>26880</v>
      </c>
      <c r="E72" s="49">
        <f>+AVAL!E65</f>
        <v>1145</v>
      </c>
      <c r="F72" s="68">
        <f t="shared" si="1"/>
        <v>240220040.3773585</v>
      </c>
      <c r="G72" s="68">
        <f t="shared" si="2"/>
        <v>184469102.15782666</v>
      </c>
      <c r="H72" s="68">
        <f t="shared" si="3"/>
        <v>262662218.92432433</v>
      </c>
      <c r="I72" s="123">
        <f t="shared" si="4"/>
        <v>0</v>
      </c>
      <c r="J72" s="123">
        <f t="shared" si="4"/>
        <v>6.7415730337078679E-3</v>
      </c>
      <c r="K72" s="123">
        <f t="shared" si="4"/>
        <v>4.3859649122806347E-3</v>
      </c>
    </row>
    <row r="73" spans="2:11" x14ac:dyDescent="0.2">
      <c r="B73" s="67">
        <v>42467</v>
      </c>
      <c r="C73" s="49">
        <f>+BBVA!E66</f>
        <v>300</v>
      </c>
      <c r="D73" s="49">
        <f>+DAVIVIENDA!E66</f>
        <v>26980</v>
      </c>
      <c r="E73" s="49">
        <f>+AVAL!E66</f>
        <v>1155</v>
      </c>
      <c r="F73" s="68">
        <f t="shared" si="1"/>
        <v>240220040.3773585</v>
      </c>
      <c r="G73" s="68">
        <f t="shared" si="2"/>
        <v>185155371.13906857</v>
      </c>
      <c r="H73" s="68">
        <f t="shared" si="3"/>
        <v>264956212.10270271</v>
      </c>
      <c r="I73" s="123">
        <f t="shared" si="4"/>
        <v>0</v>
      </c>
      <c r="J73" s="123">
        <f t="shared" si="4"/>
        <v>3.720238095238079E-3</v>
      </c>
      <c r="K73" s="123">
        <f t="shared" si="4"/>
        <v>8.7336244541484521E-3</v>
      </c>
    </row>
    <row r="74" spans="2:11" x14ac:dyDescent="0.2">
      <c r="B74" s="67">
        <v>42468</v>
      </c>
      <c r="C74" s="49">
        <f>+BBVA!E67</f>
        <v>285</v>
      </c>
      <c r="D74" s="49">
        <f>+DAVIVIENDA!E67</f>
        <v>26700</v>
      </c>
      <c r="E74" s="49">
        <f>+AVAL!E67</f>
        <v>1150</v>
      </c>
      <c r="F74" s="68">
        <f t="shared" si="1"/>
        <v>228209038.35849056</v>
      </c>
      <c r="G74" s="68">
        <f t="shared" si="2"/>
        <v>183233817.99159122</v>
      </c>
      <c r="H74" s="68">
        <f t="shared" si="3"/>
        <v>263809215.51351354</v>
      </c>
      <c r="I74" s="123">
        <f t="shared" si="4"/>
        <v>-5.0000000000000065E-2</v>
      </c>
      <c r="J74" s="123">
        <f t="shared" si="4"/>
        <v>-1.0378057820607845E-2</v>
      </c>
      <c r="K74" s="123">
        <f t="shared" si="4"/>
        <v>-4.3290043290042631E-3</v>
      </c>
    </row>
    <row r="75" spans="2:11" x14ac:dyDescent="0.2">
      <c r="B75" s="67">
        <v>42471</v>
      </c>
      <c r="C75" s="49">
        <f>+BBVA!E68</f>
        <v>288</v>
      </c>
      <c r="D75" s="49">
        <f>+DAVIVIENDA!E68</f>
        <v>27000</v>
      </c>
      <c r="E75" s="49">
        <f>+AVAL!E68</f>
        <v>1160</v>
      </c>
      <c r="F75" s="68">
        <f t="shared" ref="F75:F138" si="5">+$D$4*C75</f>
        <v>230611238.76226413</v>
      </c>
      <c r="G75" s="68">
        <f t="shared" ref="G75:G138" si="6">+$E$4*D75</f>
        <v>185292624.93531695</v>
      </c>
      <c r="H75" s="68">
        <f t="shared" ref="H75:H138" si="7">+$F$4*E75</f>
        <v>266103208.69189191</v>
      </c>
      <c r="I75" s="123">
        <f t="shared" ref="I75:K138" si="8">+(F75-F74)/F74</f>
        <v>1.0526315789473646E-2</v>
      </c>
      <c r="J75" s="123">
        <f t="shared" si="8"/>
        <v>1.1235955056179726E-2</v>
      </c>
      <c r="K75" s="123">
        <f t="shared" si="8"/>
        <v>8.6956521739130245E-3</v>
      </c>
    </row>
    <row r="76" spans="2:11" x14ac:dyDescent="0.2">
      <c r="B76" s="67">
        <v>42472</v>
      </c>
      <c r="C76" s="49">
        <f>+BBVA!E69</f>
        <v>288</v>
      </c>
      <c r="D76" s="49">
        <f>+DAVIVIENDA!E69</f>
        <v>27240</v>
      </c>
      <c r="E76" s="49">
        <f>+AVAL!E69</f>
        <v>1170</v>
      </c>
      <c r="F76" s="68">
        <f t="shared" si="5"/>
        <v>230611238.76226413</v>
      </c>
      <c r="G76" s="68">
        <f t="shared" si="6"/>
        <v>186939670.49029756</v>
      </c>
      <c r="H76" s="68">
        <f t="shared" si="7"/>
        <v>268397201.87027028</v>
      </c>
      <c r="I76" s="123">
        <f t="shared" si="8"/>
        <v>0</v>
      </c>
      <c r="J76" s="123">
        <f t="shared" si="8"/>
        <v>8.8888888888889461E-3</v>
      </c>
      <c r="K76" s="123">
        <f t="shared" si="8"/>
        <v>8.6206896551723946E-3</v>
      </c>
    </row>
    <row r="77" spans="2:11" x14ac:dyDescent="0.2">
      <c r="B77" s="67">
        <v>42473</v>
      </c>
      <c r="C77" s="49">
        <f>+BBVA!E70</f>
        <v>288</v>
      </c>
      <c r="D77" s="49">
        <f>+DAVIVIENDA!E70</f>
        <v>27600</v>
      </c>
      <c r="E77" s="49">
        <f>+AVAL!E70</f>
        <v>1190</v>
      </c>
      <c r="F77" s="68">
        <f t="shared" si="5"/>
        <v>230611238.76226413</v>
      </c>
      <c r="G77" s="68">
        <f t="shared" si="6"/>
        <v>189410238.82276845</v>
      </c>
      <c r="H77" s="68">
        <f t="shared" si="7"/>
        <v>272985188.22702706</v>
      </c>
      <c r="I77" s="123">
        <f t="shared" si="8"/>
        <v>0</v>
      </c>
      <c r="J77" s="123">
        <f t="shared" si="8"/>
        <v>1.321585903083701E-2</v>
      </c>
      <c r="K77" s="123">
        <f t="shared" si="8"/>
        <v>1.7094017094017169E-2</v>
      </c>
    </row>
    <row r="78" spans="2:11" x14ac:dyDescent="0.2">
      <c r="B78" s="67">
        <v>42474</v>
      </c>
      <c r="C78" s="49">
        <f>+BBVA!E71</f>
        <v>288</v>
      </c>
      <c r="D78" s="49">
        <f>+DAVIVIENDA!E71</f>
        <v>28000</v>
      </c>
      <c r="E78" s="49">
        <f>+AVAL!E71</f>
        <v>1185</v>
      </c>
      <c r="F78" s="68">
        <f t="shared" si="5"/>
        <v>230611238.76226413</v>
      </c>
      <c r="G78" s="68">
        <f t="shared" si="6"/>
        <v>192155314.7477361</v>
      </c>
      <c r="H78" s="68">
        <f t="shared" si="7"/>
        <v>271838191.63783783</v>
      </c>
      <c r="I78" s="123">
        <f t="shared" si="8"/>
        <v>0</v>
      </c>
      <c r="J78" s="123">
        <f t="shared" si="8"/>
        <v>1.4492753623188342E-2</v>
      </c>
      <c r="K78" s="123">
        <f t="shared" si="8"/>
        <v>-4.2016806722690618E-3</v>
      </c>
    </row>
    <row r="79" spans="2:11" x14ac:dyDescent="0.2">
      <c r="B79" s="67">
        <v>42475</v>
      </c>
      <c r="C79" s="49">
        <f>+BBVA!E72</f>
        <v>286</v>
      </c>
      <c r="D79" s="49">
        <f>+DAVIVIENDA!E72</f>
        <v>27600</v>
      </c>
      <c r="E79" s="49">
        <f>+AVAL!E72</f>
        <v>1180</v>
      </c>
      <c r="F79" s="68">
        <f t="shared" si="5"/>
        <v>229009771.82641509</v>
      </c>
      <c r="G79" s="68">
        <f t="shared" si="6"/>
        <v>189410238.82276845</v>
      </c>
      <c r="H79" s="68">
        <f t="shared" si="7"/>
        <v>270691195.04864866</v>
      </c>
      <c r="I79" s="123">
        <f t="shared" si="8"/>
        <v>-6.9444444444443764E-3</v>
      </c>
      <c r="J79" s="123">
        <f t="shared" si="8"/>
        <v>-1.4285714285714223E-2</v>
      </c>
      <c r="K79" s="123">
        <f t="shared" si="8"/>
        <v>-4.2194092827003583E-3</v>
      </c>
    </row>
    <row r="80" spans="2:11" x14ac:dyDescent="0.2">
      <c r="B80" s="67">
        <v>42478</v>
      </c>
      <c r="C80" s="49">
        <f>+BBVA!E73</f>
        <v>286</v>
      </c>
      <c r="D80" s="49">
        <f>+DAVIVIENDA!E73</f>
        <v>27760</v>
      </c>
      <c r="E80" s="49">
        <f>+AVAL!E73</f>
        <v>1175</v>
      </c>
      <c r="F80" s="68">
        <f t="shared" si="5"/>
        <v>229009771.82641509</v>
      </c>
      <c r="G80" s="68">
        <f t="shared" si="6"/>
        <v>190508269.19275552</v>
      </c>
      <c r="H80" s="68">
        <f t="shared" si="7"/>
        <v>269544198.45945948</v>
      </c>
      <c r="I80" s="123">
        <f t="shared" si="8"/>
        <v>0</v>
      </c>
      <c r="J80" s="123">
        <f t="shared" si="8"/>
        <v>5.7971014492753997E-3</v>
      </c>
      <c r="K80" s="123">
        <f t="shared" si="8"/>
        <v>-4.2372881355931561E-3</v>
      </c>
    </row>
    <row r="81" spans="2:11" x14ac:dyDescent="0.2">
      <c r="B81" s="67">
        <v>42479</v>
      </c>
      <c r="C81" s="49">
        <f>+BBVA!E74</f>
        <v>286</v>
      </c>
      <c r="D81" s="49">
        <f>+DAVIVIENDA!E74</f>
        <v>27700</v>
      </c>
      <c r="E81" s="49">
        <f>+AVAL!E74</f>
        <v>1185</v>
      </c>
      <c r="F81" s="68">
        <f t="shared" si="5"/>
        <v>229009771.82641509</v>
      </c>
      <c r="G81" s="68">
        <f t="shared" si="6"/>
        <v>190096507.80401036</v>
      </c>
      <c r="H81" s="68">
        <f t="shared" si="7"/>
        <v>271838191.63783783</v>
      </c>
      <c r="I81" s="123">
        <f t="shared" si="8"/>
        <v>0</v>
      </c>
      <c r="J81" s="123">
        <f t="shared" si="8"/>
        <v>-2.1613832853026468E-3</v>
      </c>
      <c r="K81" s="123">
        <f t="shared" si="8"/>
        <v>8.5106382978722105E-3</v>
      </c>
    </row>
    <row r="82" spans="2:11" x14ac:dyDescent="0.2">
      <c r="B82" s="67">
        <v>42480</v>
      </c>
      <c r="C82" s="49">
        <f>+BBVA!E75</f>
        <v>286</v>
      </c>
      <c r="D82" s="49">
        <f>+DAVIVIENDA!E75</f>
        <v>27800</v>
      </c>
      <c r="E82" s="49">
        <f>+AVAL!E75</f>
        <v>1190</v>
      </c>
      <c r="F82" s="68">
        <f t="shared" si="5"/>
        <v>229009771.82641509</v>
      </c>
      <c r="G82" s="68">
        <f t="shared" si="6"/>
        <v>190782776.78525227</v>
      </c>
      <c r="H82" s="68">
        <f t="shared" si="7"/>
        <v>272985188.22702706</v>
      </c>
      <c r="I82" s="123">
        <f t="shared" si="8"/>
        <v>0</v>
      </c>
      <c r="J82" s="123">
        <f t="shared" si="8"/>
        <v>3.6101083032490816E-3</v>
      </c>
      <c r="K82" s="123">
        <f t="shared" si="8"/>
        <v>4.2194092827005777E-3</v>
      </c>
    </row>
    <row r="83" spans="2:11" x14ac:dyDescent="0.2">
      <c r="B83" s="67">
        <v>42481</v>
      </c>
      <c r="C83" s="49">
        <f>+BBVA!E76</f>
        <v>286</v>
      </c>
      <c r="D83" s="49">
        <f>+DAVIVIENDA!E76</f>
        <v>27500</v>
      </c>
      <c r="E83" s="49">
        <f>+AVAL!E76</f>
        <v>1195</v>
      </c>
      <c r="F83" s="68">
        <f t="shared" si="5"/>
        <v>229009771.82641509</v>
      </c>
      <c r="G83" s="68">
        <f t="shared" si="6"/>
        <v>188723969.84152654</v>
      </c>
      <c r="H83" s="68">
        <f t="shared" si="7"/>
        <v>274132184.81621623</v>
      </c>
      <c r="I83" s="123">
        <f t="shared" si="8"/>
        <v>0</v>
      </c>
      <c r="J83" s="123">
        <f t="shared" si="8"/>
        <v>-1.0791366906474772E-2</v>
      </c>
      <c r="K83" s="123">
        <f t="shared" si="8"/>
        <v>4.2016806722688432E-3</v>
      </c>
    </row>
    <row r="84" spans="2:11" x14ac:dyDescent="0.2">
      <c r="B84" s="67">
        <v>42482</v>
      </c>
      <c r="C84" s="49">
        <f>+BBVA!E77</f>
        <v>286</v>
      </c>
      <c r="D84" s="49">
        <f>+DAVIVIENDA!E77</f>
        <v>27300</v>
      </c>
      <c r="E84" s="49">
        <f>+AVAL!E77</f>
        <v>1185</v>
      </c>
      <c r="F84" s="68">
        <f t="shared" si="5"/>
        <v>229009771.82641509</v>
      </c>
      <c r="G84" s="68">
        <f t="shared" si="6"/>
        <v>187351431.87904271</v>
      </c>
      <c r="H84" s="68">
        <f t="shared" si="7"/>
        <v>271838191.63783783</v>
      </c>
      <c r="I84" s="123">
        <f t="shared" si="8"/>
        <v>0</v>
      </c>
      <c r="J84" s="123">
        <f t="shared" si="8"/>
        <v>-7.2727272727272406E-3</v>
      </c>
      <c r="K84" s="123">
        <f t="shared" si="8"/>
        <v>-8.3682008368201732E-3</v>
      </c>
    </row>
    <row r="85" spans="2:11" x14ac:dyDescent="0.2">
      <c r="B85" s="67">
        <v>42485</v>
      </c>
      <c r="C85" s="49">
        <f>+BBVA!E78</f>
        <v>286</v>
      </c>
      <c r="D85" s="49">
        <f>+DAVIVIENDA!E78</f>
        <v>26760</v>
      </c>
      <c r="E85" s="49">
        <f>+AVAL!E78</f>
        <v>1205</v>
      </c>
      <c r="F85" s="68">
        <f t="shared" si="5"/>
        <v>229009771.82641509</v>
      </c>
      <c r="G85" s="68">
        <f t="shared" si="6"/>
        <v>183645579.38033637</v>
      </c>
      <c r="H85" s="68">
        <f t="shared" si="7"/>
        <v>276426177.99459463</v>
      </c>
      <c r="I85" s="123">
        <f t="shared" si="8"/>
        <v>0</v>
      </c>
      <c r="J85" s="123">
        <f t="shared" si="8"/>
        <v>-1.9780219780219786E-2</v>
      </c>
      <c r="K85" s="123">
        <f t="shared" si="8"/>
        <v>1.687763713080187E-2</v>
      </c>
    </row>
    <row r="86" spans="2:11" x14ac:dyDescent="0.2">
      <c r="B86" s="67">
        <v>42486</v>
      </c>
      <c r="C86" s="49">
        <f>+BBVA!E79</f>
        <v>286</v>
      </c>
      <c r="D86" s="49">
        <f>+DAVIVIENDA!E79</f>
        <v>26640</v>
      </c>
      <c r="E86" s="49">
        <f>+AVAL!E79</f>
        <v>1200</v>
      </c>
      <c r="F86" s="68">
        <f t="shared" si="5"/>
        <v>229009771.82641509</v>
      </c>
      <c r="G86" s="68">
        <f t="shared" si="6"/>
        <v>182822056.60284606</v>
      </c>
      <c r="H86" s="68">
        <f t="shared" si="7"/>
        <v>275279181.4054054</v>
      </c>
      <c r="I86" s="123">
        <f t="shared" si="8"/>
        <v>0</v>
      </c>
      <c r="J86" s="123">
        <f t="shared" si="8"/>
        <v>-4.4843049327355361E-3</v>
      </c>
      <c r="K86" s="123">
        <f t="shared" si="8"/>
        <v>-4.1493775933611476E-3</v>
      </c>
    </row>
    <row r="87" spans="2:11" x14ac:dyDescent="0.2">
      <c r="B87" s="67">
        <v>42487</v>
      </c>
      <c r="C87" s="49">
        <f>+BBVA!E80</f>
        <v>295</v>
      </c>
      <c r="D87" s="49">
        <f>+DAVIVIENDA!E80</f>
        <v>26540</v>
      </c>
      <c r="E87" s="49">
        <f>+AVAL!E80</f>
        <v>1205</v>
      </c>
      <c r="F87" s="68">
        <f t="shared" si="5"/>
        <v>236216373.03773585</v>
      </c>
      <c r="G87" s="68">
        <f t="shared" si="6"/>
        <v>182135787.62160414</v>
      </c>
      <c r="H87" s="68">
        <f t="shared" si="7"/>
        <v>276426177.99459463</v>
      </c>
      <c r="I87" s="123">
        <f t="shared" si="8"/>
        <v>3.1468531468531485E-2</v>
      </c>
      <c r="J87" s="123">
        <f t="shared" si="8"/>
        <v>-3.7537537537537377E-3</v>
      </c>
      <c r="K87" s="123">
        <f t="shared" si="8"/>
        <v>4.1666666666668201E-3</v>
      </c>
    </row>
    <row r="88" spans="2:11" x14ac:dyDescent="0.2">
      <c r="B88" s="67">
        <v>42488</v>
      </c>
      <c r="C88" s="49">
        <f>+BBVA!E81</f>
        <v>295</v>
      </c>
      <c r="D88" s="49">
        <f>+DAVIVIENDA!E81</f>
        <v>26500</v>
      </c>
      <c r="E88" s="49">
        <f>+AVAL!E81</f>
        <v>1195</v>
      </c>
      <c r="F88" s="68">
        <f t="shared" si="5"/>
        <v>236216373.03773585</v>
      </c>
      <c r="G88" s="68">
        <f t="shared" si="6"/>
        <v>181861280.02910739</v>
      </c>
      <c r="H88" s="68">
        <f t="shared" si="7"/>
        <v>274132184.81621623</v>
      </c>
      <c r="I88" s="123">
        <f t="shared" si="8"/>
        <v>0</v>
      </c>
      <c r="J88" s="123">
        <f t="shared" si="8"/>
        <v>-1.5071590052749845E-3</v>
      </c>
      <c r="K88" s="123">
        <f t="shared" si="8"/>
        <v>-8.2987551867220802E-3</v>
      </c>
    </row>
    <row r="89" spans="2:11" x14ac:dyDescent="0.2">
      <c r="B89" s="67">
        <v>42489</v>
      </c>
      <c r="C89" s="49">
        <f>+BBVA!E82</f>
        <v>295</v>
      </c>
      <c r="D89" s="49">
        <f>+DAVIVIENDA!E82</f>
        <v>26840</v>
      </c>
      <c r="E89" s="49">
        <f>+AVAL!E82</f>
        <v>1210</v>
      </c>
      <c r="F89" s="68">
        <f t="shared" si="5"/>
        <v>236216373.03773585</v>
      </c>
      <c r="G89" s="68">
        <f t="shared" si="6"/>
        <v>184194594.56532991</v>
      </c>
      <c r="H89" s="68">
        <f t="shared" si="7"/>
        <v>277573174.58378381</v>
      </c>
      <c r="I89" s="123">
        <f t="shared" si="8"/>
        <v>0</v>
      </c>
      <c r="J89" s="123">
        <f t="shared" si="8"/>
        <v>1.2830188679245324E-2</v>
      </c>
      <c r="K89" s="123">
        <f t="shared" si="8"/>
        <v>1.2552301255230151E-2</v>
      </c>
    </row>
    <row r="90" spans="2:11" x14ac:dyDescent="0.2">
      <c r="B90" s="67">
        <v>42492</v>
      </c>
      <c r="C90" s="49">
        <f>+BBVA!E83</f>
        <v>295</v>
      </c>
      <c r="D90" s="49">
        <f>+DAVIVIENDA!E83</f>
        <v>26260</v>
      </c>
      <c r="E90" s="49">
        <f>+AVAL!E83</f>
        <v>1190</v>
      </c>
      <c r="F90" s="68">
        <f t="shared" si="5"/>
        <v>236216373.03773585</v>
      </c>
      <c r="G90" s="68">
        <f t="shared" si="6"/>
        <v>180214234.47412679</v>
      </c>
      <c r="H90" s="68">
        <f t="shared" si="7"/>
        <v>272985188.22702706</v>
      </c>
      <c r="I90" s="123">
        <f t="shared" si="8"/>
        <v>0</v>
      </c>
      <c r="J90" s="123">
        <f t="shared" si="8"/>
        <v>-2.1609538002980724E-2</v>
      </c>
      <c r="K90" s="123">
        <f t="shared" si="8"/>
        <v>-1.6528925619834673E-2</v>
      </c>
    </row>
    <row r="91" spans="2:11" x14ac:dyDescent="0.2">
      <c r="B91" s="67">
        <v>42493</v>
      </c>
      <c r="C91" s="49">
        <f>+BBVA!E84</f>
        <v>295</v>
      </c>
      <c r="D91" s="49">
        <f>+DAVIVIENDA!E84</f>
        <v>25620</v>
      </c>
      <c r="E91" s="49">
        <f>+AVAL!E84</f>
        <v>1160</v>
      </c>
      <c r="F91" s="68">
        <f t="shared" si="5"/>
        <v>236216373.03773585</v>
      </c>
      <c r="G91" s="68">
        <f t="shared" si="6"/>
        <v>175822112.99417853</v>
      </c>
      <c r="H91" s="68">
        <f t="shared" si="7"/>
        <v>266103208.69189191</v>
      </c>
      <c r="I91" s="123">
        <f t="shared" si="8"/>
        <v>0</v>
      </c>
      <c r="J91" s="123">
        <f t="shared" si="8"/>
        <v>-2.4371667936024365E-2</v>
      </c>
      <c r="K91" s="123">
        <f t="shared" si="8"/>
        <v>-2.5210084033613498E-2</v>
      </c>
    </row>
    <row r="92" spans="2:11" x14ac:dyDescent="0.2">
      <c r="B92" s="67">
        <v>42494</v>
      </c>
      <c r="C92" s="49">
        <f>+BBVA!E85</f>
        <v>295</v>
      </c>
      <c r="D92" s="49">
        <f>+DAVIVIENDA!E85</f>
        <v>25620</v>
      </c>
      <c r="E92" s="49">
        <f>+AVAL!E85</f>
        <v>1160</v>
      </c>
      <c r="F92" s="68">
        <f t="shared" si="5"/>
        <v>236216373.03773585</v>
      </c>
      <c r="G92" s="68">
        <f t="shared" si="6"/>
        <v>175822112.99417853</v>
      </c>
      <c r="H92" s="68">
        <f t="shared" si="7"/>
        <v>266103208.69189191</v>
      </c>
      <c r="I92" s="123">
        <f t="shared" si="8"/>
        <v>0</v>
      </c>
      <c r="J92" s="123">
        <f t="shared" si="8"/>
        <v>0</v>
      </c>
      <c r="K92" s="123">
        <f t="shared" si="8"/>
        <v>0</v>
      </c>
    </row>
    <row r="93" spans="2:11" x14ac:dyDescent="0.2">
      <c r="B93" s="67">
        <v>42495</v>
      </c>
      <c r="C93" s="49">
        <f>+BBVA!E86</f>
        <v>295</v>
      </c>
      <c r="D93" s="49">
        <f>+DAVIVIENDA!E86</f>
        <v>25600</v>
      </c>
      <c r="E93" s="49">
        <f>+AVAL!E86</f>
        <v>1165</v>
      </c>
      <c r="F93" s="68">
        <f t="shared" si="5"/>
        <v>236216373.03773585</v>
      </c>
      <c r="G93" s="68">
        <f t="shared" si="6"/>
        <v>175684859.19793016</v>
      </c>
      <c r="H93" s="68">
        <f t="shared" si="7"/>
        <v>267250205.28108111</v>
      </c>
      <c r="I93" s="123">
        <f t="shared" si="8"/>
        <v>0</v>
      </c>
      <c r="J93" s="123">
        <f t="shared" si="8"/>
        <v>-7.8064012490238269E-4</v>
      </c>
      <c r="K93" s="123">
        <f t="shared" si="8"/>
        <v>4.3103448275862528E-3</v>
      </c>
    </row>
    <row r="94" spans="2:11" x14ac:dyDescent="0.2">
      <c r="B94" s="67">
        <v>42496</v>
      </c>
      <c r="C94" s="49">
        <f>+BBVA!E87</f>
        <v>295</v>
      </c>
      <c r="D94" s="49">
        <f>+DAVIVIENDA!E87</f>
        <v>25700</v>
      </c>
      <c r="E94" s="49">
        <f>+AVAL!E87</f>
        <v>1160</v>
      </c>
      <c r="F94" s="68">
        <f t="shared" si="5"/>
        <v>236216373.03773585</v>
      </c>
      <c r="G94" s="68">
        <f t="shared" si="6"/>
        <v>176371128.17917207</v>
      </c>
      <c r="H94" s="68">
        <f t="shared" si="7"/>
        <v>266103208.69189191</v>
      </c>
      <c r="I94" s="123">
        <f t="shared" si="8"/>
        <v>0</v>
      </c>
      <c r="J94" s="123">
        <f t="shared" si="8"/>
        <v>3.9062499999999827E-3</v>
      </c>
      <c r="K94" s="123">
        <f t="shared" si="8"/>
        <v>-4.2918454935622777E-3</v>
      </c>
    </row>
    <row r="95" spans="2:11" x14ac:dyDescent="0.2">
      <c r="B95" s="67">
        <v>42500</v>
      </c>
      <c r="C95" s="49">
        <f>+BBVA!E88</f>
        <v>295</v>
      </c>
      <c r="D95" s="49">
        <f>+DAVIVIENDA!E88</f>
        <v>25980</v>
      </c>
      <c r="E95" s="49">
        <f>+AVAL!E88</f>
        <v>1175</v>
      </c>
      <c r="F95" s="68">
        <f t="shared" si="5"/>
        <v>236216373.03773585</v>
      </c>
      <c r="G95" s="68">
        <f t="shared" si="6"/>
        <v>178292681.32664943</v>
      </c>
      <c r="H95" s="68">
        <f t="shared" si="7"/>
        <v>269544198.45945948</v>
      </c>
      <c r="I95" s="123">
        <f t="shared" si="8"/>
        <v>0</v>
      </c>
      <c r="J95" s="123">
        <f t="shared" si="8"/>
        <v>1.0894941634241231E-2</v>
      </c>
      <c r="K95" s="123">
        <f t="shared" si="8"/>
        <v>1.2931034482758648E-2</v>
      </c>
    </row>
    <row r="96" spans="2:11" x14ac:dyDescent="0.2">
      <c r="B96" s="67">
        <v>42501</v>
      </c>
      <c r="C96" s="49">
        <f>+BBVA!E89</f>
        <v>295</v>
      </c>
      <c r="D96" s="49">
        <f>+DAVIVIENDA!E89</f>
        <v>25820</v>
      </c>
      <c r="E96" s="49">
        <f>+AVAL!E89</f>
        <v>1200</v>
      </c>
      <c r="F96" s="68">
        <f t="shared" si="5"/>
        <v>236216373.03773585</v>
      </c>
      <c r="G96" s="68">
        <f t="shared" si="6"/>
        <v>177194650.95666236</v>
      </c>
      <c r="H96" s="68">
        <f t="shared" si="7"/>
        <v>275279181.4054054</v>
      </c>
      <c r="I96" s="123">
        <f t="shared" si="8"/>
        <v>0</v>
      </c>
      <c r="J96" s="123">
        <f t="shared" si="8"/>
        <v>-6.158583525789108E-3</v>
      </c>
      <c r="K96" s="123">
        <f t="shared" si="8"/>
        <v>2.1276595744680746E-2</v>
      </c>
    </row>
    <row r="97" spans="2:11" x14ac:dyDescent="0.2">
      <c r="B97" s="67">
        <v>42502</v>
      </c>
      <c r="C97" s="49">
        <f>+BBVA!E90</f>
        <v>295</v>
      </c>
      <c r="D97" s="49">
        <f>+DAVIVIENDA!E90</f>
        <v>26360</v>
      </c>
      <c r="E97" s="49">
        <f>+AVAL!E90</f>
        <v>1205</v>
      </c>
      <c r="F97" s="68">
        <f t="shared" si="5"/>
        <v>236216373.03773585</v>
      </c>
      <c r="G97" s="68">
        <f t="shared" si="6"/>
        <v>180900503.4553687</v>
      </c>
      <c r="H97" s="68">
        <f t="shared" si="7"/>
        <v>276426177.99459463</v>
      </c>
      <c r="I97" s="123">
        <f t="shared" si="8"/>
        <v>0</v>
      </c>
      <c r="J97" s="123">
        <f t="shared" si="8"/>
        <v>2.0914020139426812E-2</v>
      </c>
      <c r="K97" s="123">
        <f t="shared" si="8"/>
        <v>4.1666666666668201E-3</v>
      </c>
    </row>
    <row r="98" spans="2:11" x14ac:dyDescent="0.2">
      <c r="B98" s="67">
        <v>42503</v>
      </c>
      <c r="C98" s="49">
        <f>+BBVA!E91</f>
        <v>295</v>
      </c>
      <c r="D98" s="49">
        <f>+DAVIVIENDA!E91</f>
        <v>26140</v>
      </c>
      <c r="E98" s="49">
        <f>+AVAL!E91</f>
        <v>1200</v>
      </c>
      <c r="F98" s="68">
        <f t="shared" si="5"/>
        <v>236216373.03773585</v>
      </c>
      <c r="G98" s="68">
        <f t="shared" si="6"/>
        <v>179390711.6966365</v>
      </c>
      <c r="H98" s="68">
        <f t="shared" si="7"/>
        <v>275279181.4054054</v>
      </c>
      <c r="I98" s="123">
        <f t="shared" si="8"/>
        <v>0</v>
      </c>
      <c r="J98" s="123">
        <f t="shared" si="8"/>
        <v>-8.3459787556903701E-3</v>
      </c>
      <c r="K98" s="123">
        <f t="shared" si="8"/>
        <v>-4.1493775933611476E-3</v>
      </c>
    </row>
    <row r="99" spans="2:11" x14ac:dyDescent="0.2">
      <c r="B99" s="67">
        <v>42506</v>
      </c>
      <c r="C99" s="49">
        <f>+BBVA!E92</f>
        <v>295</v>
      </c>
      <c r="D99" s="49">
        <f>+DAVIVIENDA!E92</f>
        <v>26500</v>
      </c>
      <c r="E99" s="49">
        <f>+AVAL!E92</f>
        <v>1205</v>
      </c>
      <c r="F99" s="68">
        <f t="shared" si="5"/>
        <v>236216373.03773585</v>
      </c>
      <c r="G99" s="68">
        <f t="shared" si="6"/>
        <v>181861280.02910739</v>
      </c>
      <c r="H99" s="68">
        <f t="shared" si="7"/>
        <v>276426177.99459463</v>
      </c>
      <c r="I99" s="123">
        <f t="shared" si="8"/>
        <v>0</v>
      </c>
      <c r="J99" s="123">
        <f t="shared" si="8"/>
        <v>1.3771996939556242E-2</v>
      </c>
      <c r="K99" s="123">
        <f t="shared" si="8"/>
        <v>4.1666666666668201E-3</v>
      </c>
    </row>
    <row r="100" spans="2:11" x14ac:dyDescent="0.2">
      <c r="B100" s="67">
        <v>42507</v>
      </c>
      <c r="C100" s="49">
        <f>+BBVA!E93</f>
        <v>295</v>
      </c>
      <c r="D100" s="49">
        <f>+DAVIVIENDA!E93</f>
        <v>26200</v>
      </c>
      <c r="E100" s="49">
        <f>+AVAL!E93</f>
        <v>1180</v>
      </c>
      <c r="F100" s="68">
        <f t="shared" si="5"/>
        <v>236216373.03773585</v>
      </c>
      <c r="G100" s="68">
        <f t="shared" si="6"/>
        <v>179802473.08538163</v>
      </c>
      <c r="H100" s="68">
        <f t="shared" si="7"/>
        <v>270691195.04864866</v>
      </c>
      <c r="I100" s="123">
        <f t="shared" si="8"/>
        <v>0</v>
      </c>
      <c r="J100" s="123">
        <f t="shared" si="8"/>
        <v>-1.1320754716981246E-2</v>
      </c>
      <c r="K100" s="123">
        <f t="shared" si="8"/>
        <v>-2.0746887966805093E-2</v>
      </c>
    </row>
    <row r="101" spans="2:11" x14ac:dyDescent="0.2">
      <c r="B101" s="67">
        <v>42508</v>
      </c>
      <c r="C101" s="49">
        <f>+BBVA!E94</f>
        <v>295</v>
      </c>
      <c r="D101" s="49">
        <f>+DAVIVIENDA!E94</f>
        <v>26400</v>
      </c>
      <c r="E101" s="49">
        <f>+AVAL!E94</f>
        <v>1170</v>
      </c>
      <c r="F101" s="68">
        <f t="shared" si="5"/>
        <v>236216373.03773585</v>
      </c>
      <c r="G101" s="68">
        <f t="shared" si="6"/>
        <v>181175011.04786548</v>
      </c>
      <c r="H101" s="68">
        <f t="shared" si="7"/>
        <v>268397201.87027028</v>
      </c>
      <c r="I101" s="123">
        <f t="shared" si="8"/>
        <v>0</v>
      </c>
      <c r="J101" s="123">
        <f t="shared" si="8"/>
        <v>7.6335877862596753E-3</v>
      </c>
      <c r="K101" s="123">
        <f t="shared" si="8"/>
        <v>-8.4745762711864216E-3</v>
      </c>
    </row>
    <row r="102" spans="2:11" x14ac:dyDescent="0.2">
      <c r="B102" s="67">
        <v>42509</v>
      </c>
      <c r="C102" s="49">
        <f>+BBVA!E95</f>
        <v>295</v>
      </c>
      <c r="D102" s="49">
        <f>+DAVIVIENDA!E95</f>
        <v>25900</v>
      </c>
      <c r="E102" s="49">
        <f>+AVAL!E95</f>
        <v>1170</v>
      </c>
      <c r="F102" s="68">
        <f t="shared" si="5"/>
        <v>236216373.03773585</v>
      </c>
      <c r="G102" s="68">
        <f t="shared" si="6"/>
        <v>177743666.14165589</v>
      </c>
      <c r="H102" s="68">
        <f t="shared" si="7"/>
        <v>268397201.87027028</v>
      </c>
      <c r="I102" s="123">
        <f t="shared" si="8"/>
        <v>0</v>
      </c>
      <c r="J102" s="123">
        <f t="shared" si="8"/>
        <v>-1.893939393939402E-2</v>
      </c>
      <c r="K102" s="123">
        <f t="shared" si="8"/>
        <v>0</v>
      </c>
    </row>
    <row r="103" spans="2:11" x14ac:dyDescent="0.2">
      <c r="B103" s="67">
        <v>42510</v>
      </c>
      <c r="C103" s="49">
        <f>+BBVA!E96</f>
        <v>295</v>
      </c>
      <c r="D103" s="49">
        <f>+DAVIVIENDA!E96</f>
        <v>25700</v>
      </c>
      <c r="E103" s="49">
        <f>+AVAL!E96</f>
        <v>1200</v>
      </c>
      <c r="F103" s="68">
        <f t="shared" si="5"/>
        <v>236216373.03773585</v>
      </c>
      <c r="G103" s="68">
        <f t="shared" si="6"/>
        <v>176371128.17917207</v>
      </c>
      <c r="H103" s="68">
        <f t="shared" si="7"/>
        <v>275279181.4054054</v>
      </c>
      <c r="I103" s="123">
        <f t="shared" si="8"/>
        <v>0</v>
      </c>
      <c r="J103" s="123">
        <f t="shared" si="8"/>
        <v>-7.7220077220076884E-3</v>
      </c>
      <c r="K103" s="123">
        <f t="shared" si="8"/>
        <v>2.5641025641025585E-2</v>
      </c>
    </row>
    <row r="104" spans="2:11" x14ac:dyDescent="0.2">
      <c r="B104" s="67">
        <v>42513</v>
      </c>
      <c r="C104" s="49">
        <f>+BBVA!E97</f>
        <v>295</v>
      </c>
      <c r="D104" s="49">
        <f>+DAVIVIENDA!E97</f>
        <v>25700</v>
      </c>
      <c r="E104" s="49">
        <f>+AVAL!E97</f>
        <v>1155</v>
      </c>
      <c r="F104" s="68">
        <f t="shared" si="5"/>
        <v>236216373.03773585</v>
      </c>
      <c r="G104" s="68">
        <f t="shared" si="6"/>
        <v>176371128.17917207</v>
      </c>
      <c r="H104" s="68">
        <f t="shared" si="7"/>
        <v>264956212.10270271</v>
      </c>
      <c r="I104" s="123">
        <f t="shared" si="8"/>
        <v>0</v>
      </c>
      <c r="J104" s="123">
        <f t="shared" si="8"/>
        <v>0</v>
      </c>
      <c r="K104" s="123">
        <f t="shared" si="8"/>
        <v>-3.7499999999999971E-2</v>
      </c>
    </row>
    <row r="105" spans="2:11" x14ac:dyDescent="0.2">
      <c r="B105" s="67">
        <v>42514</v>
      </c>
      <c r="C105" s="49">
        <f>+BBVA!E98</f>
        <v>290</v>
      </c>
      <c r="D105" s="49">
        <f>+DAVIVIENDA!E98</f>
        <v>25300</v>
      </c>
      <c r="E105" s="49">
        <f>+AVAL!E98</f>
        <v>1180</v>
      </c>
      <c r="F105" s="68">
        <f t="shared" si="5"/>
        <v>232212705.6981132</v>
      </c>
      <c r="G105" s="68">
        <f t="shared" si="6"/>
        <v>173626052.25420442</v>
      </c>
      <c r="H105" s="68">
        <f t="shared" si="7"/>
        <v>270691195.04864866</v>
      </c>
      <c r="I105" s="123">
        <f t="shared" si="8"/>
        <v>-1.6949152542372902E-2</v>
      </c>
      <c r="J105" s="123">
        <f t="shared" si="8"/>
        <v>-1.5564202334630281E-2</v>
      </c>
      <c r="K105" s="123">
        <f t="shared" si="8"/>
        <v>2.1645021645021655E-2</v>
      </c>
    </row>
    <row r="106" spans="2:11" x14ac:dyDescent="0.2">
      <c r="B106" s="67">
        <v>42515</v>
      </c>
      <c r="C106" s="49">
        <f>+BBVA!E99</f>
        <v>290</v>
      </c>
      <c r="D106" s="49">
        <f>+DAVIVIENDA!E99</f>
        <v>25120</v>
      </c>
      <c r="E106" s="49">
        <f>+AVAL!E99</f>
        <v>1150</v>
      </c>
      <c r="F106" s="68">
        <f t="shared" si="5"/>
        <v>232212705.6981132</v>
      </c>
      <c r="G106" s="68">
        <f t="shared" si="6"/>
        <v>172390768.08796898</v>
      </c>
      <c r="H106" s="68">
        <f t="shared" si="7"/>
        <v>263809215.51351354</v>
      </c>
      <c r="I106" s="123">
        <f t="shared" si="8"/>
        <v>0</v>
      </c>
      <c r="J106" s="123">
        <f t="shared" si="8"/>
        <v>-7.114624505928856E-3</v>
      </c>
      <c r="K106" s="123">
        <f t="shared" si="8"/>
        <v>-2.5423728813559265E-2</v>
      </c>
    </row>
    <row r="107" spans="2:11" x14ac:dyDescent="0.2">
      <c r="B107" s="67">
        <v>42516</v>
      </c>
      <c r="C107" s="49">
        <f>+BBVA!E100</f>
        <v>290</v>
      </c>
      <c r="D107" s="49">
        <f>+DAVIVIENDA!E100</f>
        <v>25740</v>
      </c>
      <c r="E107" s="49">
        <f>+AVAL!E100</f>
        <v>1155</v>
      </c>
      <c r="F107" s="68">
        <f t="shared" si="5"/>
        <v>232212705.6981132</v>
      </c>
      <c r="G107" s="68">
        <f t="shared" si="6"/>
        <v>176645635.77166882</v>
      </c>
      <c r="H107" s="68">
        <f t="shared" si="7"/>
        <v>264956212.10270271</v>
      </c>
      <c r="I107" s="123">
        <f t="shared" si="8"/>
        <v>0</v>
      </c>
      <c r="J107" s="123">
        <f t="shared" si="8"/>
        <v>2.4681528662420238E-2</v>
      </c>
      <c r="K107" s="123">
        <f t="shared" si="8"/>
        <v>4.347826086956455E-3</v>
      </c>
    </row>
    <row r="108" spans="2:11" x14ac:dyDescent="0.2">
      <c r="B108" s="67">
        <v>42517</v>
      </c>
      <c r="C108" s="49">
        <f>+BBVA!E101</f>
        <v>280</v>
      </c>
      <c r="D108" s="49">
        <f>+DAVIVIENDA!E101</f>
        <v>25800</v>
      </c>
      <c r="E108" s="49">
        <f>+AVAL!E101</f>
        <v>1150</v>
      </c>
      <c r="F108" s="68">
        <f t="shared" si="5"/>
        <v>224205371.01886791</v>
      </c>
      <c r="G108" s="68">
        <f t="shared" si="6"/>
        <v>177057397.16041398</v>
      </c>
      <c r="H108" s="68">
        <f t="shared" si="7"/>
        <v>263809215.51351354</v>
      </c>
      <c r="I108" s="123">
        <f t="shared" si="8"/>
        <v>-3.4482758620689696E-2</v>
      </c>
      <c r="J108" s="123">
        <f t="shared" si="8"/>
        <v>2.3310023310023882E-3</v>
      </c>
      <c r="K108" s="123">
        <f t="shared" si="8"/>
        <v>-4.3290043290042631E-3</v>
      </c>
    </row>
    <row r="109" spans="2:11" x14ac:dyDescent="0.2">
      <c r="B109" s="67">
        <v>42521</v>
      </c>
      <c r="C109" s="49">
        <f>+BBVA!E102</f>
        <v>280</v>
      </c>
      <c r="D109" s="49">
        <f>+DAVIVIENDA!E102</f>
        <v>26200</v>
      </c>
      <c r="E109" s="49">
        <f>+AVAL!E102</f>
        <v>1150</v>
      </c>
      <c r="F109" s="68">
        <f t="shared" si="5"/>
        <v>224205371.01886791</v>
      </c>
      <c r="G109" s="68">
        <f t="shared" si="6"/>
        <v>179802473.08538163</v>
      </c>
      <c r="H109" s="68">
        <f t="shared" si="7"/>
        <v>263809215.51351354</v>
      </c>
      <c r="I109" s="123">
        <f t="shared" si="8"/>
        <v>0</v>
      </c>
      <c r="J109" s="123">
        <f t="shared" si="8"/>
        <v>1.550387596899218E-2</v>
      </c>
      <c r="K109" s="123">
        <f t="shared" si="8"/>
        <v>0</v>
      </c>
    </row>
    <row r="110" spans="2:11" x14ac:dyDescent="0.2">
      <c r="B110" s="67">
        <v>42522</v>
      </c>
      <c r="C110" s="49">
        <f>+BBVA!E103</f>
        <v>280</v>
      </c>
      <c r="D110" s="49">
        <f>+DAVIVIENDA!E103</f>
        <v>26300</v>
      </c>
      <c r="E110" s="49">
        <f>+AVAL!E103</f>
        <v>1140</v>
      </c>
      <c r="F110" s="68">
        <f t="shared" si="5"/>
        <v>224205371.01886791</v>
      </c>
      <c r="G110" s="68">
        <f t="shared" si="6"/>
        <v>180488742.06662357</v>
      </c>
      <c r="H110" s="68">
        <f t="shared" si="7"/>
        <v>261515222.33513516</v>
      </c>
      <c r="I110" s="123">
        <f t="shared" si="8"/>
        <v>0</v>
      </c>
      <c r="J110" s="123">
        <f t="shared" si="8"/>
        <v>3.8167938931299205E-3</v>
      </c>
      <c r="K110" s="123">
        <f t="shared" si="8"/>
        <v>-8.6956521739130245E-3</v>
      </c>
    </row>
    <row r="111" spans="2:11" x14ac:dyDescent="0.2">
      <c r="B111" s="67">
        <v>42523</v>
      </c>
      <c r="C111" s="49">
        <f>+BBVA!E104</f>
        <v>280</v>
      </c>
      <c r="D111" s="49">
        <f>+DAVIVIENDA!E104</f>
        <v>26420</v>
      </c>
      <c r="E111" s="49">
        <f>+AVAL!E104</f>
        <v>1140</v>
      </c>
      <c r="F111" s="68">
        <f t="shared" si="5"/>
        <v>224205371.01886791</v>
      </c>
      <c r="G111" s="68">
        <f t="shared" si="6"/>
        <v>181312264.84411386</v>
      </c>
      <c r="H111" s="68">
        <f t="shared" si="7"/>
        <v>261515222.33513516</v>
      </c>
      <c r="I111" s="123">
        <f t="shared" si="8"/>
        <v>0</v>
      </c>
      <c r="J111" s="123">
        <f t="shared" si="8"/>
        <v>4.5627376425854977E-3</v>
      </c>
      <c r="K111" s="123">
        <f t="shared" si="8"/>
        <v>0</v>
      </c>
    </row>
    <row r="112" spans="2:11" x14ac:dyDescent="0.2">
      <c r="B112" s="67">
        <v>42524</v>
      </c>
      <c r="C112" s="49">
        <f>+BBVA!E105</f>
        <v>280</v>
      </c>
      <c r="D112" s="49">
        <f>+DAVIVIENDA!E105</f>
        <v>26860</v>
      </c>
      <c r="E112" s="49">
        <f>+AVAL!E105</f>
        <v>1145</v>
      </c>
      <c r="F112" s="68">
        <f t="shared" si="5"/>
        <v>224205371.01886791</v>
      </c>
      <c r="G112" s="68">
        <f t="shared" si="6"/>
        <v>184331848.36157829</v>
      </c>
      <c r="H112" s="68">
        <f t="shared" si="7"/>
        <v>262662218.92432433</v>
      </c>
      <c r="I112" s="123">
        <f t="shared" si="8"/>
        <v>0</v>
      </c>
      <c r="J112" s="123">
        <f t="shared" si="8"/>
        <v>1.6654049962149912E-2</v>
      </c>
      <c r="K112" s="123">
        <f t="shared" si="8"/>
        <v>4.3859649122806347E-3</v>
      </c>
    </row>
    <row r="113" spans="2:11" x14ac:dyDescent="0.2">
      <c r="B113" s="67">
        <v>42528</v>
      </c>
      <c r="C113" s="49">
        <f>+BBVA!E106</f>
        <v>280</v>
      </c>
      <c r="D113" s="49">
        <f>+DAVIVIENDA!E106</f>
        <v>26800</v>
      </c>
      <c r="E113" s="49">
        <f>+AVAL!E106</f>
        <v>1145</v>
      </c>
      <c r="F113" s="68">
        <f t="shared" si="5"/>
        <v>224205371.01886791</v>
      </c>
      <c r="G113" s="68">
        <f t="shared" si="6"/>
        <v>183920086.97283313</v>
      </c>
      <c r="H113" s="68">
        <f t="shared" si="7"/>
        <v>262662218.92432433</v>
      </c>
      <c r="I113" s="123">
        <f t="shared" si="8"/>
        <v>0</v>
      </c>
      <c r="J113" s="123">
        <f t="shared" si="8"/>
        <v>-2.2338049143708666E-3</v>
      </c>
      <c r="K113" s="123">
        <f t="shared" si="8"/>
        <v>0</v>
      </c>
    </row>
    <row r="114" spans="2:11" x14ac:dyDescent="0.2">
      <c r="B114" s="67">
        <v>42529</v>
      </c>
      <c r="C114" s="49">
        <f>+BBVA!E107</f>
        <v>280</v>
      </c>
      <c r="D114" s="49">
        <f>+DAVIVIENDA!E107</f>
        <v>26900</v>
      </c>
      <c r="E114" s="49">
        <f>+AVAL!E107</f>
        <v>1165</v>
      </c>
      <c r="F114" s="68">
        <f t="shared" si="5"/>
        <v>224205371.01886791</v>
      </c>
      <c r="G114" s="68">
        <f t="shared" si="6"/>
        <v>184606355.95407504</v>
      </c>
      <c r="H114" s="68">
        <f t="shared" si="7"/>
        <v>267250205.28108111</v>
      </c>
      <c r="I114" s="123">
        <f t="shared" si="8"/>
        <v>0</v>
      </c>
      <c r="J114" s="123">
        <f t="shared" si="8"/>
        <v>3.7313432835820734E-3</v>
      </c>
      <c r="K114" s="123">
        <f t="shared" si="8"/>
        <v>1.7467248908297019E-2</v>
      </c>
    </row>
    <row r="115" spans="2:11" x14ac:dyDescent="0.2">
      <c r="B115" s="67">
        <v>42530</v>
      </c>
      <c r="C115" s="49">
        <f>+BBVA!E108</f>
        <v>280</v>
      </c>
      <c r="D115" s="49">
        <f>+DAVIVIENDA!E108</f>
        <v>27040</v>
      </c>
      <c r="E115" s="49">
        <f>+AVAL!E108</f>
        <v>1165</v>
      </c>
      <c r="F115" s="68">
        <f t="shared" si="5"/>
        <v>224205371.01886791</v>
      </c>
      <c r="G115" s="68">
        <f t="shared" si="6"/>
        <v>185567132.52781373</v>
      </c>
      <c r="H115" s="68">
        <f t="shared" si="7"/>
        <v>267250205.28108111</v>
      </c>
      <c r="I115" s="123">
        <f t="shared" si="8"/>
        <v>0</v>
      </c>
      <c r="J115" s="123">
        <f t="shared" si="8"/>
        <v>5.2044609665428251E-3</v>
      </c>
      <c r="K115" s="123">
        <f t="shared" si="8"/>
        <v>0</v>
      </c>
    </row>
    <row r="116" spans="2:11" x14ac:dyDescent="0.2">
      <c r="B116" s="67">
        <v>42531</v>
      </c>
      <c r="C116" s="49">
        <f>+BBVA!E109</f>
        <v>280</v>
      </c>
      <c r="D116" s="49">
        <f>+DAVIVIENDA!E109</f>
        <v>27000</v>
      </c>
      <c r="E116" s="49">
        <f>+AVAL!E109</f>
        <v>1160</v>
      </c>
      <c r="F116" s="68">
        <f t="shared" si="5"/>
        <v>224205371.01886791</v>
      </c>
      <c r="G116" s="68">
        <f t="shared" si="6"/>
        <v>185292624.93531695</v>
      </c>
      <c r="H116" s="68">
        <f t="shared" si="7"/>
        <v>266103208.69189191</v>
      </c>
      <c r="I116" s="123">
        <f t="shared" si="8"/>
        <v>0</v>
      </c>
      <c r="J116" s="123">
        <f t="shared" si="8"/>
        <v>-1.4792899408284921E-3</v>
      </c>
      <c r="K116" s="123">
        <f t="shared" si="8"/>
        <v>-4.2918454935622777E-3</v>
      </c>
    </row>
    <row r="117" spans="2:11" x14ac:dyDescent="0.2">
      <c r="B117" s="67">
        <v>42534</v>
      </c>
      <c r="C117" s="49">
        <f>+BBVA!E110</f>
        <v>280</v>
      </c>
      <c r="D117" s="49">
        <f>+DAVIVIENDA!E110</f>
        <v>27060</v>
      </c>
      <c r="E117" s="49">
        <f>+AVAL!E110</f>
        <v>1155</v>
      </c>
      <c r="F117" s="68">
        <f t="shared" si="5"/>
        <v>224205371.01886791</v>
      </c>
      <c r="G117" s="68">
        <f t="shared" si="6"/>
        <v>185704386.32406211</v>
      </c>
      <c r="H117" s="68">
        <f t="shared" si="7"/>
        <v>264956212.10270271</v>
      </c>
      <c r="I117" s="123">
        <f t="shared" si="8"/>
        <v>0</v>
      </c>
      <c r="J117" s="123">
        <f t="shared" si="8"/>
        <v>2.2222222222222769E-3</v>
      </c>
      <c r="K117" s="123">
        <f t="shared" si="8"/>
        <v>-4.3103448275862528E-3</v>
      </c>
    </row>
    <row r="118" spans="2:11" x14ac:dyDescent="0.2">
      <c r="B118" s="67">
        <v>42535</v>
      </c>
      <c r="C118" s="49">
        <f>+BBVA!E111</f>
        <v>280</v>
      </c>
      <c r="D118" s="49">
        <f>+DAVIVIENDA!E111</f>
        <v>27340</v>
      </c>
      <c r="E118" s="49">
        <f>+AVAL!E111</f>
        <v>1160</v>
      </c>
      <c r="F118" s="68">
        <f t="shared" si="5"/>
        <v>224205371.01886791</v>
      </c>
      <c r="G118" s="68">
        <f t="shared" si="6"/>
        <v>187625939.47153947</v>
      </c>
      <c r="H118" s="68">
        <f t="shared" si="7"/>
        <v>266103208.69189191</v>
      </c>
      <c r="I118" s="123">
        <f t="shared" si="8"/>
        <v>0</v>
      </c>
      <c r="J118" s="123">
        <f t="shared" si="8"/>
        <v>1.0347376201034724E-2</v>
      </c>
      <c r="K118" s="123">
        <f t="shared" si="8"/>
        <v>4.3290043290043758E-3</v>
      </c>
    </row>
    <row r="119" spans="2:11" x14ac:dyDescent="0.2">
      <c r="B119" s="67">
        <v>42536</v>
      </c>
      <c r="C119" s="49">
        <f>+BBVA!E112</f>
        <v>280</v>
      </c>
      <c r="D119" s="49">
        <f>+DAVIVIENDA!E112</f>
        <v>27400</v>
      </c>
      <c r="E119" s="49">
        <f>+AVAL!E112</f>
        <v>1165</v>
      </c>
      <c r="F119" s="68">
        <f t="shared" si="5"/>
        <v>224205371.01886791</v>
      </c>
      <c r="G119" s="68">
        <f t="shared" si="6"/>
        <v>188037700.86028463</v>
      </c>
      <c r="H119" s="68">
        <f t="shared" si="7"/>
        <v>267250205.28108111</v>
      </c>
      <c r="I119" s="123">
        <f t="shared" si="8"/>
        <v>0</v>
      </c>
      <c r="J119" s="123">
        <f t="shared" si="8"/>
        <v>2.194586686174158E-3</v>
      </c>
      <c r="K119" s="123">
        <f t="shared" si="8"/>
        <v>4.3103448275862528E-3</v>
      </c>
    </row>
    <row r="120" spans="2:11" x14ac:dyDescent="0.2">
      <c r="B120" s="67">
        <v>42537</v>
      </c>
      <c r="C120" s="49">
        <f>+BBVA!E113</f>
        <v>280</v>
      </c>
      <c r="D120" s="49">
        <f>+DAVIVIENDA!E113</f>
        <v>27580</v>
      </c>
      <c r="E120" s="49">
        <f>+AVAL!E113</f>
        <v>1165</v>
      </c>
      <c r="F120" s="68">
        <f t="shared" si="5"/>
        <v>224205371.01886791</v>
      </c>
      <c r="G120" s="68">
        <f t="shared" si="6"/>
        <v>189272985.02652007</v>
      </c>
      <c r="H120" s="68">
        <f t="shared" si="7"/>
        <v>267250205.28108111</v>
      </c>
      <c r="I120" s="123">
        <f t="shared" si="8"/>
        <v>0</v>
      </c>
      <c r="J120" s="123">
        <f t="shared" si="8"/>
        <v>6.5693430656934334E-3</v>
      </c>
      <c r="K120" s="123">
        <f t="shared" si="8"/>
        <v>0</v>
      </c>
    </row>
    <row r="121" spans="2:11" x14ac:dyDescent="0.2">
      <c r="B121" s="67">
        <v>42538</v>
      </c>
      <c r="C121" s="49">
        <f>+BBVA!E114</f>
        <v>280</v>
      </c>
      <c r="D121" s="49">
        <f>+DAVIVIENDA!E114</f>
        <v>27800</v>
      </c>
      <c r="E121" s="49">
        <f>+AVAL!E114</f>
        <v>1175</v>
      </c>
      <c r="F121" s="68">
        <f t="shared" si="5"/>
        <v>224205371.01886791</v>
      </c>
      <c r="G121" s="68">
        <f t="shared" si="6"/>
        <v>190782776.78525227</v>
      </c>
      <c r="H121" s="68">
        <f t="shared" si="7"/>
        <v>269544198.45945948</v>
      </c>
      <c r="I121" s="123">
        <f t="shared" si="8"/>
        <v>0</v>
      </c>
      <c r="J121" s="123">
        <f t="shared" si="8"/>
        <v>7.9767947788251681E-3</v>
      </c>
      <c r="K121" s="123">
        <f t="shared" si="8"/>
        <v>8.5836909871244444E-3</v>
      </c>
    </row>
    <row r="122" spans="2:11" x14ac:dyDescent="0.2">
      <c r="B122" s="67">
        <v>42541</v>
      </c>
      <c r="C122" s="49">
        <f>+BBVA!E115</f>
        <v>280</v>
      </c>
      <c r="D122" s="49">
        <f>+DAVIVIENDA!E115</f>
        <v>27880</v>
      </c>
      <c r="E122" s="49">
        <f>+AVAL!E115</f>
        <v>1180</v>
      </c>
      <c r="F122" s="68">
        <f t="shared" si="5"/>
        <v>224205371.01886791</v>
      </c>
      <c r="G122" s="68">
        <f t="shared" si="6"/>
        <v>191331791.97024581</v>
      </c>
      <c r="H122" s="68">
        <f t="shared" si="7"/>
        <v>270691195.04864866</v>
      </c>
      <c r="I122" s="123">
        <f t="shared" si="8"/>
        <v>0</v>
      </c>
      <c r="J122" s="123">
        <f t="shared" si="8"/>
        <v>2.8776978417266374E-3</v>
      </c>
      <c r="K122" s="123">
        <f t="shared" si="8"/>
        <v>4.2553191489361052E-3</v>
      </c>
    </row>
    <row r="123" spans="2:11" x14ac:dyDescent="0.2">
      <c r="B123" s="67">
        <v>42542</v>
      </c>
      <c r="C123" s="49">
        <f>+BBVA!E116</f>
        <v>280</v>
      </c>
      <c r="D123" s="49">
        <f>+DAVIVIENDA!E116</f>
        <v>27940</v>
      </c>
      <c r="E123" s="49">
        <f>+AVAL!E116</f>
        <v>1175</v>
      </c>
      <c r="F123" s="68">
        <f t="shared" si="5"/>
        <v>224205371.01886791</v>
      </c>
      <c r="G123" s="68">
        <f t="shared" si="6"/>
        <v>191743553.35899097</v>
      </c>
      <c r="H123" s="68">
        <f t="shared" si="7"/>
        <v>269544198.45945948</v>
      </c>
      <c r="I123" s="123">
        <f t="shared" si="8"/>
        <v>0</v>
      </c>
      <c r="J123" s="123">
        <f t="shared" si="8"/>
        <v>2.1520803443329079E-3</v>
      </c>
      <c r="K123" s="123">
        <f t="shared" si="8"/>
        <v>-4.2372881355931561E-3</v>
      </c>
    </row>
    <row r="124" spans="2:11" x14ac:dyDescent="0.2">
      <c r="B124" s="67">
        <v>42543</v>
      </c>
      <c r="C124" s="49">
        <f>+BBVA!E117</f>
        <v>270</v>
      </c>
      <c r="D124" s="49">
        <f>+DAVIVIENDA!E117</f>
        <v>27700</v>
      </c>
      <c r="E124" s="49">
        <f>+AVAL!E117</f>
        <v>1190</v>
      </c>
      <c r="F124" s="68">
        <f t="shared" si="5"/>
        <v>216198036.33962265</v>
      </c>
      <c r="G124" s="68">
        <f t="shared" si="6"/>
        <v>190096507.80401036</v>
      </c>
      <c r="H124" s="68">
        <f t="shared" si="7"/>
        <v>272985188.22702706</v>
      </c>
      <c r="I124" s="123">
        <f t="shared" si="8"/>
        <v>-3.5714285714285629E-2</v>
      </c>
      <c r="J124" s="123">
        <f t="shared" si="8"/>
        <v>-8.5898353614889591E-3</v>
      </c>
      <c r="K124" s="123">
        <f t="shared" si="8"/>
        <v>1.2765957446808538E-2</v>
      </c>
    </row>
    <row r="125" spans="2:11" x14ac:dyDescent="0.2">
      <c r="B125" s="67">
        <v>42544</v>
      </c>
      <c r="C125" s="49">
        <f>+BBVA!E118</f>
        <v>272</v>
      </c>
      <c r="D125" s="49">
        <f>+DAVIVIENDA!E118</f>
        <v>27640</v>
      </c>
      <c r="E125" s="49">
        <f>+AVAL!E118</f>
        <v>1170</v>
      </c>
      <c r="F125" s="68">
        <f t="shared" si="5"/>
        <v>217799503.27547169</v>
      </c>
      <c r="G125" s="68">
        <f t="shared" si="6"/>
        <v>189684746.4152652</v>
      </c>
      <c r="H125" s="68">
        <f t="shared" si="7"/>
        <v>268397201.87027028</v>
      </c>
      <c r="I125" s="123">
        <f t="shared" si="8"/>
        <v>7.407407407407334E-3</v>
      </c>
      <c r="J125" s="123">
        <f t="shared" si="8"/>
        <v>-2.1660649819495118E-3</v>
      </c>
      <c r="K125" s="123">
        <f t="shared" si="8"/>
        <v>-1.6806722689075702E-2</v>
      </c>
    </row>
    <row r="126" spans="2:11" x14ac:dyDescent="0.2">
      <c r="B126" s="67">
        <v>42545</v>
      </c>
      <c r="C126" s="49">
        <f>+BBVA!E119</f>
        <v>272</v>
      </c>
      <c r="D126" s="49">
        <f>+DAVIVIENDA!E119</f>
        <v>27100</v>
      </c>
      <c r="E126" s="49">
        <f>+AVAL!E119</f>
        <v>1155</v>
      </c>
      <c r="F126" s="68">
        <f t="shared" si="5"/>
        <v>217799503.27547169</v>
      </c>
      <c r="G126" s="68">
        <f t="shared" si="6"/>
        <v>185978893.91655886</v>
      </c>
      <c r="H126" s="68">
        <f t="shared" si="7"/>
        <v>264956212.10270271</v>
      </c>
      <c r="I126" s="123">
        <f t="shared" si="8"/>
        <v>0</v>
      </c>
      <c r="J126" s="123">
        <f t="shared" si="8"/>
        <v>-1.9536903039073815E-2</v>
      </c>
      <c r="K126" s="123">
        <f t="shared" si="8"/>
        <v>-1.2820512820512848E-2</v>
      </c>
    </row>
    <row r="127" spans="2:11" x14ac:dyDescent="0.2">
      <c r="B127" s="67">
        <v>42548</v>
      </c>
      <c r="C127" s="49">
        <f>+BBVA!E120</f>
        <v>272</v>
      </c>
      <c r="D127" s="49">
        <f>+DAVIVIENDA!E120</f>
        <v>27000</v>
      </c>
      <c r="E127" s="49">
        <f>+AVAL!E120</f>
        <v>1155</v>
      </c>
      <c r="F127" s="68">
        <f t="shared" si="5"/>
        <v>217799503.27547169</v>
      </c>
      <c r="G127" s="68">
        <f t="shared" si="6"/>
        <v>185292624.93531695</v>
      </c>
      <c r="H127" s="68">
        <f t="shared" si="7"/>
        <v>264956212.10270271</v>
      </c>
      <c r="I127" s="123">
        <f t="shared" si="8"/>
        <v>0</v>
      </c>
      <c r="J127" s="123">
        <f t="shared" si="8"/>
        <v>-3.6900369003689875E-3</v>
      </c>
      <c r="K127" s="123">
        <f t="shared" si="8"/>
        <v>0</v>
      </c>
    </row>
    <row r="128" spans="2:11" x14ac:dyDescent="0.2">
      <c r="B128" s="67">
        <v>42549</v>
      </c>
      <c r="C128" s="49">
        <f>+BBVA!E121</f>
        <v>272</v>
      </c>
      <c r="D128" s="49">
        <f>+DAVIVIENDA!E121</f>
        <v>27180</v>
      </c>
      <c r="E128" s="49">
        <f>+AVAL!E121</f>
        <v>1160</v>
      </c>
      <c r="F128" s="68">
        <f t="shared" si="5"/>
        <v>217799503.27547169</v>
      </c>
      <c r="G128" s="68">
        <f t="shared" si="6"/>
        <v>186527909.1015524</v>
      </c>
      <c r="H128" s="68">
        <f t="shared" si="7"/>
        <v>266103208.69189191</v>
      </c>
      <c r="I128" s="123">
        <f t="shared" si="8"/>
        <v>0</v>
      </c>
      <c r="J128" s="123">
        <f t="shared" si="8"/>
        <v>6.6666666666666697E-3</v>
      </c>
      <c r="K128" s="123">
        <f t="shared" si="8"/>
        <v>4.3290043290043758E-3</v>
      </c>
    </row>
    <row r="129" spans="2:11" x14ac:dyDescent="0.2">
      <c r="B129" s="67">
        <v>42550</v>
      </c>
      <c r="C129" s="49">
        <f>+BBVA!E122</f>
        <v>272</v>
      </c>
      <c r="D129" s="49">
        <f>+DAVIVIENDA!E122</f>
        <v>26980</v>
      </c>
      <c r="E129" s="49">
        <f>+AVAL!E122</f>
        <v>1165</v>
      </c>
      <c r="F129" s="68">
        <f t="shared" si="5"/>
        <v>217799503.27547169</v>
      </c>
      <c r="G129" s="68">
        <f t="shared" si="6"/>
        <v>185155371.13906857</v>
      </c>
      <c r="H129" s="68">
        <f t="shared" si="7"/>
        <v>267250205.28108111</v>
      </c>
      <c r="I129" s="123">
        <f t="shared" si="8"/>
        <v>0</v>
      </c>
      <c r="J129" s="123">
        <f t="shared" si="8"/>
        <v>-7.3583517292126243E-3</v>
      </c>
      <c r="K129" s="123">
        <f t="shared" si="8"/>
        <v>4.3103448275862528E-3</v>
      </c>
    </row>
    <row r="130" spans="2:11" x14ac:dyDescent="0.2">
      <c r="B130" s="67">
        <v>42551</v>
      </c>
      <c r="C130" s="49">
        <f>+BBVA!E123</f>
        <v>272</v>
      </c>
      <c r="D130" s="49">
        <f>+DAVIVIENDA!E123</f>
        <v>26880</v>
      </c>
      <c r="E130" s="49">
        <f>+AVAL!E123</f>
        <v>1160</v>
      </c>
      <c r="F130" s="68">
        <f t="shared" si="5"/>
        <v>217799503.27547169</v>
      </c>
      <c r="G130" s="68">
        <f t="shared" si="6"/>
        <v>184469102.15782666</v>
      </c>
      <c r="H130" s="68">
        <f t="shared" si="7"/>
        <v>266103208.69189191</v>
      </c>
      <c r="I130" s="123">
        <f t="shared" si="8"/>
        <v>0</v>
      </c>
      <c r="J130" s="123">
        <f t="shared" si="8"/>
        <v>-3.7064492216456473E-3</v>
      </c>
      <c r="K130" s="123">
        <f t="shared" si="8"/>
        <v>-4.2918454935622777E-3</v>
      </c>
    </row>
    <row r="131" spans="2:11" x14ac:dyDescent="0.2">
      <c r="B131" s="124">
        <v>42552</v>
      </c>
      <c r="C131" s="49">
        <f>+BBVA!E124</f>
        <v>272</v>
      </c>
      <c r="D131" s="49">
        <f>+DAVIVIENDA!E124</f>
        <v>26840</v>
      </c>
      <c r="E131" s="49">
        <f>+AVAL!E124</f>
        <v>1170</v>
      </c>
      <c r="F131" s="68">
        <f t="shared" si="5"/>
        <v>217799503.27547169</v>
      </c>
      <c r="G131" s="68">
        <f t="shared" si="6"/>
        <v>184194594.56532991</v>
      </c>
      <c r="H131" s="68">
        <f t="shared" si="7"/>
        <v>268397201.87027028</v>
      </c>
      <c r="I131" s="123">
        <f t="shared" si="8"/>
        <v>0</v>
      </c>
      <c r="J131" s="123">
        <f t="shared" si="8"/>
        <v>-1.4880952380951669E-3</v>
      </c>
      <c r="K131" s="123">
        <f t="shared" si="8"/>
        <v>8.6206896551723946E-3</v>
      </c>
    </row>
    <row r="132" spans="2:11" x14ac:dyDescent="0.2">
      <c r="B132" s="124">
        <v>42556</v>
      </c>
      <c r="C132" s="49">
        <f>+BBVA!E125</f>
        <v>272</v>
      </c>
      <c r="D132" s="49">
        <f>+DAVIVIENDA!E125</f>
        <v>26720</v>
      </c>
      <c r="E132" s="49">
        <f>+AVAL!E125</f>
        <v>1155</v>
      </c>
      <c r="F132" s="68">
        <f t="shared" si="5"/>
        <v>217799503.27547169</v>
      </c>
      <c r="G132" s="68">
        <f t="shared" si="6"/>
        <v>183371071.78783959</v>
      </c>
      <c r="H132" s="68">
        <f t="shared" si="7"/>
        <v>264956212.10270271</v>
      </c>
      <c r="I132" s="123">
        <f t="shared" si="8"/>
        <v>0</v>
      </c>
      <c r="J132" s="123">
        <f t="shared" si="8"/>
        <v>-4.4709388971685146E-3</v>
      </c>
      <c r="K132" s="123">
        <f t="shared" si="8"/>
        <v>-1.2820512820512848E-2</v>
      </c>
    </row>
    <row r="133" spans="2:11" x14ac:dyDescent="0.2">
      <c r="B133" s="124">
        <v>42557</v>
      </c>
      <c r="C133" s="49">
        <f>+BBVA!E126</f>
        <v>270</v>
      </c>
      <c r="D133" s="49">
        <f>+DAVIVIENDA!E126</f>
        <v>27000</v>
      </c>
      <c r="E133" s="49">
        <f>+AVAL!E126</f>
        <v>1175</v>
      </c>
      <c r="F133" s="68">
        <f t="shared" si="5"/>
        <v>216198036.33962265</v>
      </c>
      <c r="G133" s="68">
        <f t="shared" si="6"/>
        <v>185292624.93531695</v>
      </c>
      <c r="H133" s="68">
        <f t="shared" si="7"/>
        <v>269544198.45945948</v>
      </c>
      <c r="I133" s="123">
        <f t="shared" si="8"/>
        <v>-7.3529411764705161E-3</v>
      </c>
      <c r="J133" s="123">
        <f t="shared" si="8"/>
        <v>1.0479041916167652E-2</v>
      </c>
      <c r="K133" s="123">
        <f t="shared" si="8"/>
        <v>1.7316017316017389E-2</v>
      </c>
    </row>
    <row r="134" spans="2:11" x14ac:dyDescent="0.2">
      <c r="B134" s="124">
        <v>42558</v>
      </c>
      <c r="C134" s="49">
        <f>+BBVA!E127</f>
        <v>270</v>
      </c>
      <c r="D134" s="49">
        <f>+DAVIVIENDA!E127</f>
        <v>26600</v>
      </c>
      <c r="E134" s="49">
        <f>+AVAL!E127</f>
        <v>1160</v>
      </c>
      <c r="F134" s="68">
        <f t="shared" si="5"/>
        <v>216198036.33962265</v>
      </c>
      <c r="G134" s="68">
        <f t="shared" si="6"/>
        <v>182547549.0103493</v>
      </c>
      <c r="H134" s="68">
        <f t="shared" si="7"/>
        <v>266103208.69189191</v>
      </c>
      <c r="I134" s="123">
        <f t="shared" si="8"/>
        <v>0</v>
      </c>
      <c r="J134" s="123">
        <f t="shared" si="8"/>
        <v>-1.4814814814814751E-2</v>
      </c>
      <c r="K134" s="123">
        <f t="shared" si="8"/>
        <v>-1.2765957446808538E-2</v>
      </c>
    </row>
    <row r="135" spans="2:11" x14ac:dyDescent="0.2">
      <c r="B135" s="124">
        <v>42559</v>
      </c>
      <c r="C135" s="49">
        <f>+BBVA!E128</f>
        <v>270</v>
      </c>
      <c r="D135" s="49">
        <f>+DAVIVIENDA!E128</f>
        <v>26400</v>
      </c>
      <c r="E135" s="49">
        <f>+AVAL!E128</f>
        <v>1150</v>
      </c>
      <c r="F135" s="68">
        <f t="shared" si="5"/>
        <v>216198036.33962265</v>
      </c>
      <c r="G135" s="68">
        <f t="shared" si="6"/>
        <v>181175011.04786548</v>
      </c>
      <c r="H135" s="68">
        <f t="shared" si="7"/>
        <v>263809215.51351354</v>
      </c>
      <c r="I135" s="123">
        <f t="shared" si="8"/>
        <v>0</v>
      </c>
      <c r="J135" s="123">
        <f t="shared" si="8"/>
        <v>-7.5187969924811696E-3</v>
      </c>
      <c r="K135" s="123">
        <f t="shared" si="8"/>
        <v>-8.6206896551723946E-3</v>
      </c>
    </row>
    <row r="136" spans="2:11" x14ac:dyDescent="0.2">
      <c r="B136" s="124">
        <v>42562</v>
      </c>
      <c r="C136" s="49">
        <f>+BBVA!E129</f>
        <v>270</v>
      </c>
      <c r="D136" s="49">
        <f>+DAVIVIENDA!E129</f>
        <v>26300</v>
      </c>
      <c r="E136" s="49">
        <f>+AVAL!E129</f>
        <v>1170</v>
      </c>
      <c r="F136" s="68">
        <f t="shared" si="5"/>
        <v>216198036.33962265</v>
      </c>
      <c r="G136" s="68">
        <f t="shared" si="6"/>
        <v>180488742.06662357</v>
      </c>
      <c r="H136" s="68">
        <f t="shared" si="7"/>
        <v>268397201.87027028</v>
      </c>
      <c r="I136" s="123">
        <f t="shared" si="8"/>
        <v>0</v>
      </c>
      <c r="J136" s="123">
        <f t="shared" si="8"/>
        <v>-3.7878787878787711E-3</v>
      </c>
      <c r="K136" s="123">
        <f t="shared" si="8"/>
        <v>1.7391304347826049E-2</v>
      </c>
    </row>
    <row r="137" spans="2:11" x14ac:dyDescent="0.2">
      <c r="B137" s="124">
        <v>42563</v>
      </c>
      <c r="C137" s="49">
        <f>+BBVA!E130</f>
        <v>270</v>
      </c>
      <c r="D137" s="49">
        <f>+DAVIVIENDA!E130</f>
        <v>26360</v>
      </c>
      <c r="E137" s="49">
        <f>+AVAL!E130</f>
        <v>1165</v>
      </c>
      <c r="F137" s="68">
        <f t="shared" si="5"/>
        <v>216198036.33962265</v>
      </c>
      <c r="G137" s="68">
        <f t="shared" si="6"/>
        <v>180900503.4553687</v>
      </c>
      <c r="H137" s="68">
        <f t="shared" si="7"/>
        <v>267250205.28108111</v>
      </c>
      <c r="I137" s="123">
        <f t="shared" si="8"/>
        <v>0</v>
      </c>
      <c r="J137" s="123">
        <f t="shared" si="8"/>
        <v>2.2813688212926665E-3</v>
      </c>
      <c r="K137" s="123">
        <f t="shared" si="8"/>
        <v>-4.2735042735042089E-3</v>
      </c>
    </row>
    <row r="138" spans="2:11" x14ac:dyDescent="0.2">
      <c r="B138" s="124">
        <v>42564</v>
      </c>
      <c r="C138" s="49">
        <f>+BBVA!E131</f>
        <v>270</v>
      </c>
      <c r="D138" s="49">
        <f>+DAVIVIENDA!E131</f>
        <v>26620</v>
      </c>
      <c r="E138" s="49">
        <f>+AVAL!E131</f>
        <v>1165</v>
      </c>
      <c r="F138" s="68">
        <f t="shared" si="5"/>
        <v>216198036.33962265</v>
      </c>
      <c r="G138" s="68">
        <f t="shared" si="6"/>
        <v>182684802.80659768</v>
      </c>
      <c r="H138" s="68">
        <f t="shared" si="7"/>
        <v>267250205.28108111</v>
      </c>
      <c r="I138" s="123">
        <f t="shared" si="8"/>
        <v>0</v>
      </c>
      <c r="J138" s="123">
        <f t="shared" si="8"/>
        <v>9.8634294385432711E-3</v>
      </c>
      <c r="K138" s="123">
        <f t="shared" si="8"/>
        <v>0</v>
      </c>
    </row>
    <row r="139" spans="2:11" x14ac:dyDescent="0.2">
      <c r="B139" s="124">
        <v>42565</v>
      </c>
      <c r="C139" s="49">
        <f>+BBVA!E132</f>
        <v>270</v>
      </c>
      <c r="D139" s="49">
        <f>+DAVIVIENDA!E132</f>
        <v>26860</v>
      </c>
      <c r="E139" s="49">
        <f>+AVAL!E132</f>
        <v>1165</v>
      </c>
      <c r="F139" s="68">
        <f t="shared" ref="F139:F202" si="9">+$D$4*C139</f>
        <v>216198036.33962265</v>
      </c>
      <c r="G139" s="68">
        <f t="shared" ref="G139:G202" si="10">+$E$4*D139</f>
        <v>184331848.36157829</v>
      </c>
      <c r="H139" s="68">
        <f t="shared" ref="H139:H202" si="11">+$F$4*E139</f>
        <v>267250205.28108111</v>
      </c>
      <c r="I139" s="123">
        <f t="shared" ref="I139:K202" si="12">+(F139-F138)/F138</f>
        <v>0</v>
      </c>
      <c r="J139" s="123">
        <f t="shared" si="12"/>
        <v>9.0157776108189917E-3</v>
      </c>
      <c r="K139" s="123">
        <f t="shared" si="12"/>
        <v>0</v>
      </c>
    </row>
    <row r="140" spans="2:11" x14ac:dyDescent="0.2">
      <c r="B140" s="124">
        <v>42566</v>
      </c>
      <c r="C140" s="49">
        <f>+BBVA!E133</f>
        <v>270</v>
      </c>
      <c r="D140" s="49">
        <f>+DAVIVIENDA!E133</f>
        <v>26860</v>
      </c>
      <c r="E140" s="49">
        <f>+AVAL!E133</f>
        <v>1170</v>
      </c>
      <c r="F140" s="68">
        <f t="shared" si="9"/>
        <v>216198036.33962265</v>
      </c>
      <c r="G140" s="68">
        <f t="shared" si="10"/>
        <v>184331848.36157829</v>
      </c>
      <c r="H140" s="68">
        <f t="shared" si="11"/>
        <v>268397201.87027028</v>
      </c>
      <c r="I140" s="123">
        <f t="shared" si="12"/>
        <v>0</v>
      </c>
      <c r="J140" s="123">
        <f t="shared" si="12"/>
        <v>0</v>
      </c>
      <c r="K140" s="123">
        <f t="shared" si="12"/>
        <v>4.2918454935621658E-3</v>
      </c>
    </row>
    <row r="141" spans="2:11" x14ac:dyDescent="0.2">
      <c r="B141" s="124">
        <v>42569</v>
      </c>
      <c r="C141" s="49">
        <f>+BBVA!E134</f>
        <v>280</v>
      </c>
      <c r="D141" s="49">
        <f>+DAVIVIENDA!E134</f>
        <v>27000</v>
      </c>
      <c r="E141" s="49">
        <f>+AVAL!E134</f>
        <v>1165</v>
      </c>
      <c r="F141" s="68">
        <f t="shared" si="9"/>
        <v>224205371.01886791</v>
      </c>
      <c r="G141" s="68">
        <f t="shared" si="10"/>
        <v>185292624.93531695</v>
      </c>
      <c r="H141" s="68">
        <f t="shared" si="11"/>
        <v>267250205.28108111</v>
      </c>
      <c r="I141" s="123">
        <f t="shared" si="12"/>
        <v>3.7037037037036945E-2</v>
      </c>
      <c r="J141" s="123">
        <f t="shared" si="12"/>
        <v>5.212211466865139E-3</v>
      </c>
      <c r="K141" s="123">
        <f t="shared" si="12"/>
        <v>-4.2735042735042089E-3</v>
      </c>
    </row>
    <row r="142" spans="2:11" x14ac:dyDescent="0.2">
      <c r="B142" s="124">
        <v>42570</v>
      </c>
      <c r="C142" s="49">
        <f>+BBVA!E135</f>
        <v>270</v>
      </c>
      <c r="D142" s="49">
        <f>+DAVIVIENDA!E135</f>
        <v>27100</v>
      </c>
      <c r="E142" s="49">
        <f>+AVAL!E135</f>
        <v>1165</v>
      </c>
      <c r="F142" s="68">
        <f t="shared" si="9"/>
        <v>216198036.33962265</v>
      </c>
      <c r="G142" s="68">
        <f t="shared" si="10"/>
        <v>185978893.91655886</v>
      </c>
      <c r="H142" s="68">
        <f t="shared" si="11"/>
        <v>267250205.28108111</v>
      </c>
      <c r="I142" s="123">
        <f t="shared" si="12"/>
        <v>-3.5714285714285629E-2</v>
      </c>
      <c r="J142" s="123">
        <f t="shared" si="12"/>
        <v>3.7037037037036878E-3</v>
      </c>
      <c r="K142" s="123">
        <f t="shared" si="12"/>
        <v>0</v>
      </c>
    </row>
    <row r="143" spans="2:11" x14ac:dyDescent="0.2">
      <c r="B143" s="124">
        <v>42572</v>
      </c>
      <c r="C143" s="49">
        <f>+BBVA!E136</f>
        <v>270</v>
      </c>
      <c r="D143" s="49">
        <f>+DAVIVIENDA!E136</f>
        <v>27020</v>
      </c>
      <c r="E143" s="49">
        <f>+AVAL!E136</f>
        <v>1165</v>
      </c>
      <c r="F143" s="68">
        <f t="shared" si="9"/>
        <v>216198036.33962265</v>
      </c>
      <c r="G143" s="68">
        <f t="shared" si="10"/>
        <v>185429878.73156536</v>
      </c>
      <c r="H143" s="68">
        <f t="shared" si="11"/>
        <v>267250205.28108111</v>
      </c>
      <c r="I143" s="123">
        <f t="shared" si="12"/>
        <v>0</v>
      </c>
      <c r="J143" s="123">
        <f t="shared" si="12"/>
        <v>-2.9520295202950619E-3</v>
      </c>
      <c r="K143" s="123">
        <f t="shared" si="12"/>
        <v>0</v>
      </c>
    </row>
    <row r="144" spans="2:11" x14ac:dyDescent="0.2">
      <c r="B144" s="124">
        <v>42573</v>
      </c>
      <c r="C144" s="49">
        <f>+BBVA!E137</f>
        <v>270</v>
      </c>
      <c r="D144" s="49">
        <f>+DAVIVIENDA!E137</f>
        <v>27000</v>
      </c>
      <c r="E144" s="49">
        <f>+AVAL!E137</f>
        <v>1195</v>
      </c>
      <c r="F144" s="68">
        <f t="shared" si="9"/>
        <v>216198036.33962265</v>
      </c>
      <c r="G144" s="68">
        <f t="shared" si="10"/>
        <v>185292624.93531695</v>
      </c>
      <c r="H144" s="68">
        <f t="shared" si="11"/>
        <v>274132184.81621623</v>
      </c>
      <c r="I144" s="123">
        <f t="shared" si="12"/>
        <v>0</v>
      </c>
      <c r="J144" s="123">
        <f t="shared" si="12"/>
        <v>-7.4019245003713492E-4</v>
      </c>
      <c r="K144" s="123">
        <f t="shared" si="12"/>
        <v>2.5751072961373331E-2</v>
      </c>
    </row>
    <row r="145" spans="2:11" x14ac:dyDescent="0.2">
      <c r="B145" s="124">
        <v>42576</v>
      </c>
      <c r="C145" s="49">
        <f>+BBVA!E138</f>
        <v>270</v>
      </c>
      <c r="D145" s="49">
        <f>+DAVIVIENDA!E138</f>
        <v>27060</v>
      </c>
      <c r="E145" s="49">
        <f>+AVAL!E138</f>
        <v>1175</v>
      </c>
      <c r="F145" s="68">
        <f t="shared" si="9"/>
        <v>216198036.33962265</v>
      </c>
      <c r="G145" s="68">
        <f t="shared" si="10"/>
        <v>185704386.32406211</v>
      </c>
      <c r="H145" s="68">
        <f t="shared" si="11"/>
        <v>269544198.45945948</v>
      </c>
      <c r="I145" s="123">
        <f t="shared" si="12"/>
        <v>0</v>
      </c>
      <c r="J145" s="123">
        <f t="shared" si="12"/>
        <v>2.2222222222222769E-3</v>
      </c>
      <c r="K145" s="123">
        <f t="shared" si="12"/>
        <v>-1.6736401673640131E-2</v>
      </c>
    </row>
    <row r="146" spans="2:11" x14ac:dyDescent="0.2">
      <c r="B146" s="124">
        <v>42577</v>
      </c>
      <c r="C146" s="49">
        <f>+BBVA!E139</f>
        <v>270</v>
      </c>
      <c r="D146" s="49">
        <f>+DAVIVIENDA!E139</f>
        <v>26600</v>
      </c>
      <c r="E146" s="49">
        <f>+AVAL!E139</f>
        <v>1170</v>
      </c>
      <c r="F146" s="68">
        <f t="shared" si="9"/>
        <v>216198036.33962265</v>
      </c>
      <c r="G146" s="68">
        <f t="shared" si="10"/>
        <v>182547549.0103493</v>
      </c>
      <c r="H146" s="68">
        <f t="shared" si="11"/>
        <v>268397201.87027028</v>
      </c>
      <c r="I146" s="123">
        <f t="shared" si="12"/>
        <v>0</v>
      </c>
      <c r="J146" s="123">
        <f t="shared" si="12"/>
        <v>-1.6999260901699915E-2</v>
      </c>
      <c r="K146" s="123">
        <f t="shared" si="12"/>
        <v>-4.2553191489362163E-3</v>
      </c>
    </row>
    <row r="147" spans="2:11" x14ac:dyDescent="0.2">
      <c r="B147" s="124">
        <v>42578</v>
      </c>
      <c r="C147" s="49">
        <f>+BBVA!E140</f>
        <v>263</v>
      </c>
      <c r="D147" s="49">
        <f>+DAVIVIENDA!E140</f>
        <v>26800</v>
      </c>
      <c r="E147" s="49">
        <f>+AVAL!E140</f>
        <v>1175</v>
      </c>
      <c r="F147" s="68">
        <f t="shared" si="9"/>
        <v>210592902.06415093</v>
      </c>
      <c r="G147" s="68">
        <f t="shared" si="10"/>
        <v>183920086.97283313</v>
      </c>
      <c r="H147" s="68">
        <f t="shared" si="11"/>
        <v>269544198.45945948</v>
      </c>
      <c r="I147" s="123">
        <f t="shared" si="12"/>
        <v>-2.5925925925926012E-2</v>
      </c>
      <c r="J147" s="123">
        <f t="shared" si="12"/>
        <v>7.5187969924811696E-3</v>
      </c>
      <c r="K147" s="123">
        <f t="shared" si="12"/>
        <v>4.2735042735043199E-3</v>
      </c>
    </row>
    <row r="148" spans="2:11" x14ac:dyDescent="0.2">
      <c r="B148" s="124">
        <v>42579</v>
      </c>
      <c r="C148" s="49">
        <f>+BBVA!E141</f>
        <v>263</v>
      </c>
      <c r="D148" s="49">
        <f>+DAVIVIENDA!E141</f>
        <v>26980</v>
      </c>
      <c r="E148" s="49">
        <f>+AVAL!E141</f>
        <v>1175</v>
      </c>
      <c r="F148" s="68">
        <f t="shared" si="9"/>
        <v>210592902.06415093</v>
      </c>
      <c r="G148" s="68">
        <f t="shared" si="10"/>
        <v>185155371.13906857</v>
      </c>
      <c r="H148" s="68">
        <f t="shared" si="11"/>
        <v>269544198.45945948</v>
      </c>
      <c r="I148" s="123">
        <f t="shared" si="12"/>
        <v>0</v>
      </c>
      <c r="J148" s="123">
        <f t="shared" si="12"/>
        <v>6.7164179104477646E-3</v>
      </c>
      <c r="K148" s="123">
        <f t="shared" si="12"/>
        <v>0</v>
      </c>
    </row>
    <row r="149" spans="2:11" x14ac:dyDescent="0.2">
      <c r="B149" s="124">
        <v>42580</v>
      </c>
      <c r="C149" s="49">
        <f>+BBVA!E142</f>
        <v>263</v>
      </c>
      <c r="D149" s="49">
        <f>+DAVIVIENDA!E142</f>
        <v>27000</v>
      </c>
      <c r="E149" s="49">
        <f>+AVAL!E142</f>
        <v>1165</v>
      </c>
      <c r="F149" s="68">
        <f t="shared" si="9"/>
        <v>210592902.06415093</v>
      </c>
      <c r="G149" s="68">
        <f t="shared" si="10"/>
        <v>185292624.93531695</v>
      </c>
      <c r="H149" s="68">
        <f t="shared" si="11"/>
        <v>267250205.28108111</v>
      </c>
      <c r="I149" s="123">
        <f t="shared" si="12"/>
        <v>0</v>
      </c>
      <c r="J149" s="123">
        <f t="shared" si="12"/>
        <v>7.4128984432909721E-4</v>
      </c>
      <c r="K149" s="123">
        <f t="shared" si="12"/>
        <v>-8.5106382978723215E-3</v>
      </c>
    </row>
    <row r="150" spans="2:11" x14ac:dyDescent="0.2">
      <c r="B150" s="124">
        <v>42583</v>
      </c>
      <c r="C150" s="49">
        <f>+BBVA!E143</f>
        <v>263</v>
      </c>
      <c r="D150" s="49">
        <f>+DAVIVIENDA!E143</f>
        <v>26940</v>
      </c>
      <c r="E150" s="49">
        <f>+AVAL!E143</f>
        <v>1170</v>
      </c>
      <c r="F150" s="68">
        <f t="shared" si="9"/>
        <v>210592902.06415093</v>
      </c>
      <c r="G150" s="68">
        <f t="shared" si="10"/>
        <v>184880863.54657182</v>
      </c>
      <c r="H150" s="68">
        <f t="shared" si="11"/>
        <v>268397201.87027028</v>
      </c>
      <c r="I150" s="123">
        <f t="shared" si="12"/>
        <v>0</v>
      </c>
      <c r="J150" s="123">
        <f t="shared" si="12"/>
        <v>-2.222222222222116E-3</v>
      </c>
      <c r="K150" s="123">
        <f t="shared" si="12"/>
        <v>4.2918454935621658E-3</v>
      </c>
    </row>
    <row r="151" spans="2:11" x14ac:dyDescent="0.2">
      <c r="B151" s="124">
        <v>42584</v>
      </c>
      <c r="C151" s="49">
        <f>+BBVA!E144</f>
        <v>263</v>
      </c>
      <c r="D151" s="49">
        <f>+DAVIVIENDA!E144</f>
        <v>27060</v>
      </c>
      <c r="E151" s="49">
        <f>+AVAL!E144</f>
        <v>1175</v>
      </c>
      <c r="F151" s="68">
        <f t="shared" si="9"/>
        <v>210592902.06415093</v>
      </c>
      <c r="G151" s="68">
        <f t="shared" si="10"/>
        <v>185704386.32406211</v>
      </c>
      <c r="H151" s="68">
        <f t="shared" si="11"/>
        <v>269544198.45945948</v>
      </c>
      <c r="I151" s="123">
        <f t="shared" si="12"/>
        <v>0</v>
      </c>
      <c r="J151" s="123">
        <f t="shared" si="12"/>
        <v>4.4543429844097473E-3</v>
      </c>
      <c r="K151" s="123">
        <f t="shared" si="12"/>
        <v>4.2735042735043199E-3</v>
      </c>
    </row>
    <row r="152" spans="2:11" x14ac:dyDescent="0.2">
      <c r="B152" s="124">
        <v>42585</v>
      </c>
      <c r="C152" s="49">
        <f>+BBVA!E145</f>
        <v>263</v>
      </c>
      <c r="D152" s="49">
        <f>+DAVIVIENDA!E145</f>
        <v>27000</v>
      </c>
      <c r="E152" s="49">
        <f>+AVAL!E145</f>
        <v>1170</v>
      </c>
      <c r="F152" s="68">
        <f t="shared" si="9"/>
        <v>210592902.06415093</v>
      </c>
      <c r="G152" s="68">
        <f t="shared" si="10"/>
        <v>185292624.93531695</v>
      </c>
      <c r="H152" s="68">
        <f t="shared" si="11"/>
        <v>268397201.87027028</v>
      </c>
      <c r="I152" s="123">
        <f t="shared" si="12"/>
        <v>0</v>
      </c>
      <c r="J152" s="123">
        <f t="shared" si="12"/>
        <v>-2.2172949002217841E-3</v>
      </c>
      <c r="K152" s="123">
        <f t="shared" si="12"/>
        <v>-4.2553191489362163E-3</v>
      </c>
    </row>
    <row r="153" spans="2:11" x14ac:dyDescent="0.2">
      <c r="B153" s="124">
        <v>42586</v>
      </c>
      <c r="C153" s="49">
        <f>+BBVA!E146</f>
        <v>263</v>
      </c>
      <c r="D153" s="49">
        <f>+DAVIVIENDA!E146</f>
        <v>27200</v>
      </c>
      <c r="E153" s="49">
        <f>+AVAL!E146</f>
        <v>1175</v>
      </c>
      <c r="F153" s="68">
        <f t="shared" si="9"/>
        <v>210592902.06415093</v>
      </c>
      <c r="G153" s="68">
        <f t="shared" si="10"/>
        <v>186665162.89780077</v>
      </c>
      <c r="H153" s="68">
        <f t="shared" si="11"/>
        <v>269544198.45945948</v>
      </c>
      <c r="I153" s="123">
        <f t="shared" si="12"/>
        <v>0</v>
      </c>
      <c r="J153" s="123">
        <f t="shared" si="12"/>
        <v>7.4074074074073756E-3</v>
      </c>
      <c r="K153" s="123">
        <f t="shared" si="12"/>
        <v>4.2735042735043199E-3</v>
      </c>
    </row>
    <row r="154" spans="2:11" x14ac:dyDescent="0.2">
      <c r="B154" s="124">
        <v>42587</v>
      </c>
      <c r="C154" s="49">
        <f>+BBVA!E147</f>
        <v>263</v>
      </c>
      <c r="D154" s="49">
        <f>+DAVIVIENDA!E147</f>
        <v>27160</v>
      </c>
      <c r="E154" s="49">
        <f>+AVAL!E147</f>
        <v>1165</v>
      </c>
      <c r="F154" s="68">
        <f t="shared" si="9"/>
        <v>210592902.06415093</v>
      </c>
      <c r="G154" s="68">
        <f t="shared" si="10"/>
        <v>186390655.30530402</v>
      </c>
      <c r="H154" s="68">
        <f t="shared" si="11"/>
        <v>267250205.28108111</v>
      </c>
      <c r="I154" s="123">
        <f t="shared" si="12"/>
        <v>0</v>
      </c>
      <c r="J154" s="123">
        <f t="shared" si="12"/>
        <v>-1.4705882352940474E-3</v>
      </c>
      <c r="K154" s="123">
        <f t="shared" si="12"/>
        <v>-8.5106382978723215E-3</v>
      </c>
    </row>
    <row r="155" spans="2:11" x14ac:dyDescent="0.2">
      <c r="B155" s="124">
        <v>42590</v>
      </c>
      <c r="C155" s="49">
        <f>+BBVA!E148</f>
        <v>263</v>
      </c>
      <c r="D155" s="49">
        <f>+DAVIVIENDA!E148</f>
        <v>27300</v>
      </c>
      <c r="E155" s="49">
        <f>+AVAL!E148</f>
        <v>1165</v>
      </c>
      <c r="F155" s="68">
        <f t="shared" si="9"/>
        <v>210592902.06415093</v>
      </c>
      <c r="G155" s="68">
        <f t="shared" si="10"/>
        <v>187351431.87904271</v>
      </c>
      <c r="H155" s="68">
        <f t="shared" si="11"/>
        <v>267250205.28108111</v>
      </c>
      <c r="I155" s="123">
        <f t="shared" si="12"/>
        <v>0</v>
      </c>
      <c r="J155" s="123">
        <f t="shared" si="12"/>
        <v>5.1546391752578056E-3</v>
      </c>
      <c r="K155" s="123">
        <f t="shared" si="12"/>
        <v>0</v>
      </c>
    </row>
    <row r="156" spans="2:11" x14ac:dyDescent="0.2">
      <c r="B156" s="124">
        <v>42591</v>
      </c>
      <c r="C156" s="49">
        <f>+BBVA!E149</f>
        <v>260</v>
      </c>
      <c r="D156" s="49">
        <f>+DAVIVIENDA!E149</f>
        <v>27600</v>
      </c>
      <c r="E156" s="49">
        <f>+AVAL!E149</f>
        <v>1185</v>
      </c>
      <c r="F156" s="68">
        <f t="shared" si="9"/>
        <v>208190701.66037735</v>
      </c>
      <c r="G156" s="68">
        <f t="shared" si="10"/>
        <v>189410238.82276845</v>
      </c>
      <c r="H156" s="68">
        <f t="shared" si="11"/>
        <v>271838191.63783783</v>
      </c>
      <c r="I156" s="123">
        <f t="shared" si="12"/>
        <v>-1.1406844106463837E-2</v>
      </c>
      <c r="J156" s="123">
        <f t="shared" si="12"/>
        <v>1.098901098901094E-2</v>
      </c>
      <c r="K156" s="123">
        <f t="shared" si="12"/>
        <v>1.7167381974248778E-2</v>
      </c>
    </row>
    <row r="157" spans="2:11" x14ac:dyDescent="0.2">
      <c r="B157" s="124">
        <v>42592</v>
      </c>
      <c r="C157" s="49">
        <f>+BBVA!E150</f>
        <v>260</v>
      </c>
      <c r="D157" s="49">
        <f>+DAVIVIENDA!E150</f>
        <v>27480</v>
      </c>
      <c r="E157" s="49">
        <f>+AVAL!E150</f>
        <v>1190</v>
      </c>
      <c r="F157" s="68">
        <f t="shared" si="9"/>
        <v>208190701.66037735</v>
      </c>
      <c r="G157" s="68">
        <f t="shared" si="10"/>
        <v>188586716.04527816</v>
      </c>
      <c r="H157" s="68">
        <f t="shared" si="11"/>
        <v>272985188.22702706</v>
      </c>
      <c r="I157" s="123">
        <f t="shared" si="12"/>
        <v>0</v>
      </c>
      <c r="J157" s="123">
        <f t="shared" si="12"/>
        <v>-4.3478260869564715E-3</v>
      </c>
      <c r="K157" s="123">
        <f t="shared" si="12"/>
        <v>4.2194092827005777E-3</v>
      </c>
    </row>
    <row r="158" spans="2:11" x14ac:dyDescent="0.2">
      <c r="B158" s="124">
        <v>42593</v>
      </c>
      <c r="C158" s="49">
        <f>+BBVA!E151</f>
        <v>260</v>
      </c>
      <c r="D158" s="49">
        <f>+DAVIVIENDA!E151</f>
        <v>27600</v>
      </c>
      <c r="E158" s="49">
        <f>+AVAL!E151</f>
        <v>1185</v>
      </c>
      <c r="F158" s="68">
        <f t="shared" si="9"/>
        <v>208190701.66037735</v>
      </c>
      <c r="G158" s="68">
        <f t="shared" si="10"/>
        <v>189410238.82276845</v>
      </c>
      <c r="H158" s="68">
        <f t="shared" si="11"/>
        <v>271838191.63783783</v>
      </c>
      <c r="I158" s="123">
        <f t="shared" si="12"/>
        <v>0</v>
      </c>
      <c r="J158" s="123">
        <f t="shared" si="12"/>
        <v>4.3668122270741844E-3</v>
      </c>
      <c r="K158" s="123">
        <f t="shared" si="12"/>
        <v>-4.2016806722690618E-3</v>
      </c>
    </row>
    <row r="159" spans="2:11" x14ac:dyDescent="0.2">
      <c r="B159" s="124">
        <v>42594</v>
      </c>
      <c r="C159" s="49">
        <f>+BBVA!E152</f>
        <v>260</v>
      </c>
      <c r="D159" s="49">
        <f>+DAVIVIENDA!E152</f>
        <v>27600</v>
      </c>
      <c r="E159" s="49">
        <f>+AVAL!E152</f>
        <v>1185</v>
      </c>
      <c r="F159" s="68">
        <f t="shared" si="9"/>
        <v>208190701.66037735</v>
      </c>
      <c r="G159" s="68">
        <f t="shared" si="10"/>
        <v>189410238.82276845</v>
      </c>
      <c r="H159" s="68">
        <f t="shared" si="11"/>
        <v>271838191.63783783</v>
      </c>
      <c r="I159" s="123">
        <f t="shared" si="12"/>
        <v>0</v>
      </c>
      <c r="J159" s="123">
        <f t="shared" si="12"/>
        <v>0</v>
      </c>
      <c r="K159" s="123">
        <f t="shared" si="12"/>
        <v>0</v>
      </c>
    </row>
    <row r="160" spans="2:11" x14ac:dyDescent="0.2">
      <c r="B160" s="124">
        <v>42598</v>
      </c>
      <c r="C160" s="49">
        <f>+BBVA!E153</f>
        <v>260</v>
      </c>
      <c r="D160" s="49">
        <f>+DAVIVIENDA!E153</f>
        <v>27800</v>
      </c>
      <c r="E160" s="49">
        <f>+AVAL!E153</f>
        <v>1200</v>
      </c>
      <c r="F160" s="68">
        <f t="shared" si="9"/>
        <v>208190701.66037735</v>
      </c>
      <c r="G160" s="68">
        <f t="shared" si="10"/>
        <v>190782776.78525227</v>
      </c>
      <c r="H160" s="68">
        <f t="shared" si="11"/>
        <v>275279181.4054054</v>
      </c>
      <c r="I160" s="123">
        <f t="shared" si="12"/>
        <v>0</v>
      </c>
      <c r="J160" s="123">
        <f t="shared" si="12"/>
        <v>7.2463768115941709E-3</v>
      </c>
      <c r="K160" s="123">
        <f t="shared" si="12"/>
        <v>1.2658227848101293E-2</v>
      </c>
    </row>
    <row r="161" spans="2:11" x14ac:dyDescent="0.2">
      <c r="B161" s="124">
        <v>42599</v>
      </c>
      <c r="C161" s="49">
        <f>+BBVA!E154</f>
        <v>270</v>
      </c>
      <c r="D161" s="49">
        <f>+DAVIVIENDA!E154</f>
        <v>27640</v>
      </c>
      <c r="E161" s="49">
        <f>+AVAL!E154</f>
        <v>1230</v>
      </c>
      <c r="F161" s="68">
        <f t="shared" si="9"/>
        <v>216198036.33962265</v>
      </c>
      <c r="G161" s="68">
        <f t="shared" si="10"/>
        <v>189684746.4152652</v>
      </c>
      <c r="H161" s="68">
        <f t="shared" si="11"/>
        <v>282161160.94054055</v>
      </c>
      <c r="I161" s="123">
        <f t="shared" si="12"/>
        <v>3.8461538461538512E-2</v>
      </c>
      <c r="J161" s="123">
        <f t="shared" si="12"/>
        <v>-5.7553956834532748E-3</v>
      </c>
      <c r="K161" s="123">
        <f t="shared" si="12"/>
        <v>2.5000000000000053E-2</v>
      </c>
    </row>
    <row r="162" spans="2:11" x14ac:dyDescent="0.2">
      <c r="B162" s="124">
        <v>42600</v>
      </c>
      <c r="C162" s="49">
        <f>+BBVA!E155</f>
        <v>270</v>
      </c>
      <c r="D162" s="49">
        <f>+DAVIVIENDA!E155</f>
        <v>27780</v>
      </c>
      <c r="E162" s="49">
        <f>+AVAL!E155</f>
        <v>1230</v>
      </c>
      <c r="F162" s="68">
        <f t="shared" si="9"/>
        <v>216198036.33962265</v>
      </c>
      <c r="G162" s="68">
        <f t="shared" si="10"/>
        <v>190645522.9890039</v>
      </c>
      <c r="H162" s="68">
        <f t="shared" si="11"/>
        <v>282161160.94054055</v>
      </c>
      <c r="I162" s="123">
        <f t="shared" si="12"/>
        <v>0</v>
      </c>
      <c r="J162" s="123">
        <f t="shared" si="12"/>
        <v>5.065123010130318E-3</v>
      </c>
      <c r="K162" s="123">
        <f t="shared" si="12"/>
        <v>0</v>
      </c>
    </row>
    <row r="163" spans="2:11" x14ac:dyDescent="0.2">
      <c r="B163" s="124">
        <v>42601</v>
      </c>
      <c r="C163" s="49">
        <f>+BBVA!E156</f>
        <v>270</v>
      </c>
      <c r="D163" s="49">
        <f>+DAVIVIENDA!E156</f>
        <v>28100</v>
      </c>
      <c r="E163" s="49">
        <f>+AVAL!E156</f>
        <v>1220</v>
      </c>
      <c r="F163" s="68">
        <f t="shared" si="9"/>
        <v>216198036.33962265</v>
      </c>
      <c r="G163" s="68">
        <f t="shared" si="10"/>
        <v>192841583.72897801</v>
      </c>
      <c r="H163" s="68">
        <f t="shared" si="11"/>
        <v>279867167.76216215</v>
      </c>
      <c r="I163" s="123">
        <f t="shared" si="12"/>
        <v>0</v>
      </c>
      <c r="J163" s="123">
        <f t="shared" si="12"/>
        <v>1.151907847372202E-2</v>
      </c>
      <c r="K163" s="123">
        <f t="shared" si="12"/>
        <v>-8.1300813008130957E-3</v>
      </c>
    </row>
    <row r="164" spans="2:11" x14ac:dyDescent="0.2">
      <c r="B164" s="124">
        <v>42604</v>
      </c>
      <c r="C164" s="49">
        <f>+BBVA!E157</f>
        <v>261</v>
      </c>
      <c r="D164" s="49">
        <f>+DAVIVIENDA!E157</f>
        <v>27820</v>
      </c>
      <c r="E164" s="49">
        <f>+AVAL!E157</f>
        <v>1215</v>
      </c>
      <c r="F164" s="68">
        <f t="shared" si="9"/>
        <v>208991435.12830189</v>
      </c>
      <c r="G164" s="68">
        <f t="shared" si="10"/>
        <v>190920030.58150065</v>
      </c>
      <c r="H164" s="68">
        <f t="shared" si="11"/>
        <v>278720171.17297298</v>
      </c>
      <c r="I164" s="123">
        <f t="shared" si="12"/>
        <v>-3.3333333333333347E-2</v>
      </c>
      <c r="J164" s="123">
        <f t="shared" si="12"/>
        <v>-9.964412811387888E-3</v>
      </c>
      <c r="K164" s="123">
        <f t="shared" si="12"/>
        <v>-4.0983606557376427E-3</v>
      </c>
    </row>
    <row r="165" spans="2:11" x14ac:dyDescent="0.2">
      <c r="B165" s="124">
        <v>42605</v>
      </c>
      <c r="C165" s="49">
        <f>+BBVA!E158</f>
        <v>261</v>
      </c>
      <c r="D165" s="49">
        <f>+DAVIVIENDA!E158</f>
        <v>28160</v>
      </c>
      <c r="E165" s="49">
        <f>+AVAL!E158</f>
        <v>1230</v>
      </c>
      <c r="F165" s="68">
        <f t="shared" si="9"/>
        <v>208991435.12830189</v>
      </c>
      <c r="G165" s="68">
        <f t="shared" si="10"/>
        <v>193253345.11772317</v>
      </c>
      <c r="H165" s="68">
        <f t="shared" si="11"/>
        <v>282161160.94054055</v>
      </c>
      <c r="I165" s="123">
        <f t="shared" si="12"/>
        <v>0</v>
      </c>
      <c r="J165" s="123">
        <f t="shared" si="12"/>
        <v>1.2221423436376748E-2</v>
      </c>
      <c r="K165" s="123">
        <f t="shared" si="12"/>
        <v>1.2345679012345706E-2</v>
      </c>
    </row>
    <row r="166" spans="2:11" x14ac:dyDescent="0.2">
      <c r="B166" s="124">
        <v>42606</v>
      </c>
      <c r="C166" s="49">
        <f>+BBVA!E159</f>
        <v>261</v>
      </c>
      <c r="D166" s="49">
        <f>+DAVIVIENDA!E159</f>
        <v>28700</v>
      </c>
      <c r="E166" s="49">
        <f>+AVAL!E159</f>
        <v>1245</v>
      </c>
      <c r="F166" s="68">
        <f t="shared" si="9"/>
        <v>208991435.12830189</v>
      </c>
      <c r="G166" s="68">
        <f t="shared" si="10"/>
        <v>196959197.61642951</v>
      </c>
      <c r="H166" s="68">
        <f t="shared" si="11"/>
        <v>285602150.70810813</v>
      </c>
      <c r="I166" s="123">
        <f t="shared" si="12"/>
        <v>0</v>
      </c>
      <c r="J166" s="123">
        <f t="shared" si="12"/>
        <v>1.9176136363636371E-2</v>
      </c>
      <c r="K166" s="123">
        <f t="shared" si="12"/>
        <v>1.2195121951219539E-2</v>
      </c>
    </row>
    <row r="167" spans="2:11" x14ac:dyDescent="0.2">
      <c r="B167" s="124">
        <v>42607</v>
      </c>
      <c r="C167" s="49">
        <f>+BBVA!E160</f>
        <v>261</v>
      </c>
      <c r="D167" s="49">
        <f>+DAVIVIENDA!E160</f>
        <v>29000</v>
      </c>
      <c r="E167" s="49">
        <f>+AVAL!E160</f>
        <v>1240</v>
      </c>
      <c r="F167" s="68">
        <f t="shared" si="9"/>
        <v>208991435.12830189</v>
      </c>
      <c r="G167" s="68">
        <f t="shared" si="10"/>
        <v>199018004.56015524</v>
      </c>
      <c r="H167" s="68">
        <f t="shared" si="11"/>
        <v>284455154.11891896</v>
      </c>
      <c r="I167" s="123">
        <f t="shared" si="12"/>
        <v>0</v>
      </c>
      <c r="J167" s="123">
        <f t="shared" si="12"/>
        <v>1.0452961672473822E-2</v>
      </c>
      <c r="K167" s="123">
        <f t="shared" si="12"/>
        <v>-4.0160642570280514E-3</v>
      </c>
    </row>
    <row r="168" spans="2:11" x14ac:dyDescent="0.2">
      <c r="B168" s="124">
        <v>42608</v>
      </c>
      <c r="C168" s="49">
        <f>+BBVA!E161</f>
        <v>251</v>
      </c>
      <c r="D168" s="49">
        <f>+DAVIVIENDA!E161</f>
        <v>28740</v>
      </c>
      <c r="E168" s="49">
        <f>+AVAL!E161</f>
        <v>1235</v>
      </c>
      <c r="F168" s="68">
        <f t="shared" si="9"/>
        <v>200984100.4490566</v>
      </c>
      <c r="G168" s="68">
        <f t="shared" si="10"/>
        <v>197233705.20892626</v>
      </c>
      <c r="H168" s="68">
        <f t="shared" si="11"/>
        <v>283308157.52972972</v>
      </c>
      <c r="I168" s="123">
        <f t="shared" si="12"/>
        <v>-3.8314176245210774E-2</v>
      </c>
      <c r="J168" s="123">
        <f t="shared" si="12"/>
        <v>-8.9655172413793307E-3</v>
      </c>
      <c r="K168" s="123">
        <f t="shared" si="12"/>
        <v>-4.0322580645162772E-3</v>
      </c>
    </row>
    <row r="169" spans="2:11" x14ac:dyDescent="0.2">
      <c r="B169" s="124">
        <v>42611</v>
      </c>
      <c r="C169" s="49">
        <f>+BBVA!E162</f>
        <v>251</v>
      </c>
      <c r="D169" s="49">
        <f>+DAVIVIENDA!E162</f>
        <v>28940</v>
      </c>
      <c r="E169" s="49">
        <f>+AVAL!E162</f>
        <v>1230</v>
      </c>
      <c r="F169" s="68">
        <f t="shared" si="9"/>
        <v>200984100.4490566</v>
      </c>
      <c r="G169" s="68">
        <f t="shared" si="10"/>
        <v>198606243.17141011</v>
      </c>
      <c r="H169" s="68">
        <f t="shared" si="11"/>
        <v>282161160.94054055</v>
      </c>
      <c r="I169" s="123">
        <f t="shared" si="12"/>
        <v>0</v>
      </c>
      <c r="J169" s="123">
        <f t="shared" si="12"/>
        <v>6.9589422407795223E-3</v>
      </c>
      <c r="K169" s="123">
        <f t="shared" si="12"/>
        <v>-4.0485829959513555E-3</v>
      </c>
    </row>
    <row r="170" spans="2:11" x14ac:dyDescent="0.2">
      <c r="B170" s="124">
        <v>42612</v>
      </c>
      <c r="C170" s="49">
        <f>+BBVA!E163</f>
        <v>251</v>
      </c>
      <c r="D170" s="49">
        <f>+DAVIVIENDA!E163</f>
        <v>29060</v>
      </c>
      <c r="E170" s="49">
        <f>+AVAL!E163</f>
        <v>1210</v>
      </c>
      <c r="F170" s="68">
        <f t="shared" si="9"/>
        <v>200984100.4490566</v>
      </c>
      <c r="G170" s="68">
        <f t="shared" si="10"/>
        <v>199429765.9489004</v>
      </c>
      <c r="H170" s="68">
        <f t="shared" si="11"/>
        <v>277573174.58378381</v>
      </c>
      <c r="I170" s="123">
        <f t="shared" si="12"/>
        <v>0</v>
      </c>
      <c r="J170" s="123">
        <f t="shared" si="12"/>
        <v>4.1465100207325016E-3</v>
      </c>
      <c r="K170" s="123">
        <f t="shared" si="12"/>
        <v>-1.626016260162598E-2</v>
      </c>
    </row>
    <row r="171" spans="2:11" x14ac:dyDescent="0.2">
      <c r="B171" s="124">
        <v>42613</v>
      </c>
      <c r="C171" s="49">
        <f>+BBVA!E164</f>
        <v>251</v>
      </c>
      <c r="D171" s="49">
        <f>+DAVIVIENDA!E164</f>
        <v>29180</v>
      </c>
      <c r="E171" s="49">
        <f>+AVAL!E164</f>
        <v>1250</v>
      </c>
      <c r="F171" s="68">
        <f t="shared" si="9"/>
        <v>200984100.4490566</v>
      </c>
      <c r="G171" s="68">
        <f t="shared" si="10"/>
        <v>200253288.72639069</v>
      </c>
      <c r="H171" s="68">
        <f t="shared" si="11"/>
        <v>286749147.2972973</v>
      </c>
      <c r="I171" s="123">
        <f t="shared" si="12"/>
        <v>0</v>
      </c>
      <c r="J171" s="123">
        <f t="shared" si="12"/>
        <v>4.12938747419128E-3</v>
      </c>
      <c r="K171" s="123">
        <f t="shared" si="12"/>
        <v>3.3057851239669346E-2</v>
      </c>
    </row>
    <row r="172" spans="2:11" x14ac:dyDescent="0.2">
      <c r="B172" s="124">
        <v>42614</v>
      </c>
      <c r="C172" s="49">
        <f>+BBVA!E165</f>
        <v>251</v>
      </c>
      <c r="D172" s="49">
        <f>+DAVIVIENDA!E165</f>
        <v>29000</v>
      </c>
      <c r="E172" s="49">
        <f>+AVAL!E165</f>
        <v>1245</v>
      </c>
      <c r="F172" s="68">
        <f t="shared" si="9"/>
        <v>200984100.4490566</v>
      </c>
      <c r="G172" s="68">
        <f t="shared" si="10"/>
        <v>199018004.56015524</v>
      </c>
      <c r="H172" s="68">
        <f t="shared" si="11"/>
        <v>285602150.70810813</v>
      </c>
      <c r="I172" s="123">
        <f t="shared" si="12"/>
        <v>0</v>
      </c>
      <c r="J172" s="123">
        <f t="shared" si="12"/>
        <v>-6.1686086360520937E-3</v>
      </c>
      <c r="K172" s="123">
        <f t="shared" si="12"/>
        <v>-3.9999999999999394E-3</v>
      </c>
    </row>
    <row r="173" spans="2:11" x14ac:dyDescent="0.2">
      <c r="B173" s="124">
        <v>42615</v>
      </c>
      <c r="C173" s="49">
        <f>+BBVA!E166</f>
        <v>251</v>
      </c>
      <c r="D173" s="49">
        <f>+DAVIVIENDA!E166</f>
        <v>29300</v>
      </c>
      <c r="E173" s="49">
        <f>+AVAL!E166</f>
        <v>1250</v>
      </c>
      <c r="F173" s="68">
        <f t="shared" si="9"/>
        <v>200984100.4490566</v>
      </c>
      <c r="G173" s="68">
        <f t="shared" si="10"/>
        <v>201076811.50388101</v>
      </c>
      <c r="H173" s="68">
        <f t="shared" si="11"/>
        <v>286749147.2972973</v>
      </c>
      <c r="I173" s="123">
        <f t="shared" si="12"/>
        <v>0</v>
      </c>
      <c r="J173" s="123">
        <f t="shared" si="12"/>
        <v>1.0344827586207002E-2</v>
      </c>
      <c r="K173" s="123">
        <f t="shared" si="12"/>
        <v>4.0160642570280514E-3</v>
      </c>
    </row>
    <row r="174" spans="2:11" x14ac:dyDescent="0.2">
      <c r="B174" s="124">
        <v>42618</v>
      </c>
      <c r="C174" s="49">
        <f>+BBVA!E167</f>
        <v>251</v>
      </c>
      <c r="D174" s="49">
        <f>+DAVIVIENDA!E167</f>
        <v>29200</v>
      </c>
      <c r="E174" s="49">
        <f>+AVAL!E167</f>
        <v>1250</v>
      </c>
      <c r="F174" s="68">
        <f t="shared" si="9"/>
        <v>200984100.4490566</v>
      </c>
      <c r="G174" s="68">
        <f t="shared" si="10"/>
        <v>200390542.5226391</v>
      </c>
      <c r="H174" s="68">
        <f t="shared" si="11"/>
        <v>286749147.2972973</v>
      </c>
      <c r="I174" s="123">
        <f t="shared" si="12"/>
        <v>0</v>
      </c>
      <c r="J174" s="123">
        <f t="shared" si="12"/>
        <v>-3.4129692832764354E-3</v>
      </c>
      <c r="K174" s="123">
        <f t="shared" si="12"/>
        <v>0</v>
      </c>
    </row>
    <row r="175" spans="2:11" x14ac:dyDescent="0.2">
      <c r="B175" s="124">
        <v>42619</v>
      </c>
      <c r="C175" s="49">
        <f>+BBVA!E168</f>
        <v>251</v>
      </c>
      <c r="D175" s="49">
        <f>+DAVIVIENDA!E168</f>
        <v>29760</v>
      </c>
      <c r="E175" s="49">
        <f>+AVAL!E168</f>
        <v>1255</v>
      </c>
      <c r="F175" s="68">
        <f t="shared" si="9"/>
        <v>200984100.4490566</v>
      </c>
      <c r="G175" s="68">
        <f t="shared" si="10"/>
        <v>204233648.81759381</v>
      </c>
      <c r="H175" s="68">
        <f t="shared" si="11"/>
        <v>287896143.88648653</v>
      </c>
      <c r="I175" s="123">
        <f t="shared" si="12"/>
        <v>0</v>
      </c>
      <c r="J175" s="123">
        <f t="shared" si="12"/>
        <v>1.9178082191780795E-2</v>
      </c>
      <c r="K175" s="123">
        <f t="shared" si="12"/>
        <v>4.0000000000001475E-3</v>
      </c>
    </row>
    <row r="176" spans="2:11" x14ac:dyDescent="0.2">
      <c r="B176" s="124">
        <v>42620</v>
      </c>
      <c r="C176" s="49">
        <f>+BBVA!E169</f>
        <v>251</v>
      </c>
      <c r="D176" s="49">
        <f>+DAVIVIENDA!E169</f>
        <v>30160</v>
      </c>
      <c r="E176" s="49">
        <f>+AVAL!E169</f>
        <v>1280</v>
      </c>
      <c r="F176" s="68">
        <f t="shared" si="9"/>
        <v>200984100.4490566</v>
      </c>
      <c r="G176" s="68">
        <f t="shared" si="10"/>
        <v>206978724.74256146</v>
      </c>
      <c r="H176" s="68">
        <f t="shared" si="11"/>
        <v>293631126.83243245</v>
      </c>
      <c r="I176" s="123">
        <f t="shared" si="12"/>
        <v>0</v>
      </c>
      <c r="J176" s="123">
        <f t="shared" si="12"/>
        <v>1.3440860215053705E-2</v>
      </c>
      <c r="K176" s="123">
        <f t="shared" si="12"/>
        <v>1.9920318725099504E-2</v>
      </c>
    </row>
    <row r="177" spans="2:11" x14ac:dyDescent="0.2">
      <c r="B177" s="124">
        <v>42621</v>
      </c>
      <c r="C177" s="49">
        <f>+BBVA!E170</f>
        <v>251</v>
      </c>
      <c r="D177" s="49">
        <f>+DAVIVIENDA!E170</f>
        <v>30040</v>
      </c>
      <c r="E177" s="49">
        <f>+AVAL!E170</f>
        <v>1280</v>
      </c>
      <c r="F177" s="68">
        <f t="shared" si="9"/>
        <v>200984100.4490566</v>
      </c>
      <c r="G177" s="68">
        <f t="shared" si="10"/>
        <v>206155201.96507117</v>
      </c>
      <c r="H177" s="68">
        <f t="shared" si="11"/>
        <v>293631126.83243245</v>
      </c>
      <c r="I177" s="123">
        <f t="shared" si="12"/>
        <v>0</v>
      </c>
      <c r="J177" s="123">
        <f t="shared" si="12"/>
        <v>-3.9787798408487604E-3</v>
      </c>
      <c r="K177" s="123">
        <f t="shared" si="12"/>
        <v>0</v>
      </c>
    </row>
    <row r="178" spans="2:11" x14ac:dyDescent="0.2">
      <c r="B178" s="124">
        <v>42622</v>
      </c>
      <c r="C178" s="49">
        <f>+BBVA!E171</f>
        <v>251</v>
      </c>
      <c r="D178" s="49">
        <f>+DAVIVIENDA!E171</f>
        <v>29800</v>
      </c>
      <c r="E178" s="49">
        <f>+AVAL!E171</f>
        <v>1250</v>
      </c>
      <c r="F178" s="68">
        <f t="shared" si="9"/>
        <v>200984100.4490566</v>
      </c>
      <c r="G178" s="68">
        <f t="shared" si="10"/>
        <v>204508156.41009057</v>
      </c>
      <c r="H178" s="68">
        <f t="shared" si="11"/>
        <v>286749147.2972973</v>
      </c>
      <c r="I178" s="123">
        <f t="shared" si="12"/>
        <v>0</v>
      </c>
      <c r="J178" s="123">
        <f t="shared" si="12"/>
        <v>-7.989347536617895E-3</v>
      </c>
      <c r="K178" s="123">
        <f t="shared" si="12"/>
        <v>-2.3437500000000049E-2</v>
      </c>
    </row>
    <row r="179" spans="2:11" x14ac:dyDescent="0.2">
      <c r="B179" s="124">
        <v>42625</v>
      </c>
      <c r="C179" s="49">
        <f>+BBVA!E172</f>
        <v>251</v>
      </c>
      <c r="D179" s="49">
        <f>+DAVIVIENDA!E172</f>
        <v>29900</v>
      </c>
      <c r="E179" s="49">
        <f>+AVAL!E172</f>
        <v>1250</v>
      </c>
      <c r="F179" s="68">
        <f t="shared" si="9"/>
        <v>200984100.4490566</v>
      </c>
      <c r="G179" s="68">
        <f t="shared" si="10"/>
        <v>205194425.39133248</v>
      </c>
      <c r="H179" s="68">
        <f t="shared" si="11"/>
        <v>286749147.2972973</v>
      </c>
      <c r="I179" s="123">
        <f t="shared" si="12"/>
        <v>0</v>
      </c>
      <c r="J179" s="123">
        <f t="shared" si="12"/>
        <v>3.3557046979865624E-3</v>
      </c>
      <c r="K179" s="123">
        <f t="shared" si="12"/>
        <v>0</v>
      </c>
    </row>
    <row r="180" spans="2:11" x14ac:dyDescent="0.2">
      <c r="B180" s="124">
        <v>42626</v>
      </c>
      <c r="C180" s="49">
        <f>+BBVA!E173</f>
        <v>251</v>
      </c>
      <c r="D180" s="49">
        <f>+DAVIVIENDA!E173</f>
        <v>29620</v>
      </c>
      <c r="E180" s="49">
        <f>+AVAL!E173</f>
        <v>1240</v>
      </c>
      <c r="F180" s="68">
        <f t="shared" si="9"/>
        <v>200984100.4490566</v>
      </c>
      <c r="G180" s="68">
        <f t="shared" si="10"/>
        <v>203272872.24385512</v>
      </c>
      <c r="H180" s="68">
        <f t="shared" si="11"/>
        <v>284455154.11891896</v>
      </c>
      <c r="I180" s="123">
        <f t="shared" si="12"/>
        <v>0</v>
      </c>
      <c r="J180" s="123">
        <f t="shared" si="12"/>
        <v>-9.3645484949832665E-3</v>
      </c>
      <c r="K180" s="123">
        <f t="shared" si="12"/>
        <v>-7.9999999999998787E-3</v>
      </c>
    </row>
    <row r="181" spans="2:11" x14ac:dyDescent="0.2">
      <c r="B181" s="124">
        <v>42627</v>
      </c>
      <c r="C181" s="49">
        <f>+BBVA!E174</f>
        <v>251</v>
      </c>
      <c r="D181" s="49">
        <f>+DAVIVIENDA!E174</f>
        <v>29300</v>
      </c>
      <c r="E181" s="49">
        <f>+AVAL!E174</f>
        <v>1275</v>
      </c>
      <c r="F181" s="68">
        <f t="shared" si="9"/>
        <v>200984100.4490566</v>
      </c>
      <c r="G181" s="68">
        <f t="shared" si="10"/>
        <v>201076811.50388101</v>
      </c>
      <c r="H181" s="68">
        <f t="shared" si="11"/>
        <v>292484130.24324328</v>
      </c>
      <c r="I181" s="123">
        <f t="shared" si="12"/>
        <v>0</v>
      </c>
      <c r="J181" s="123">
        <f t="shared" si="12"/>
        <v>-1.0803511141120787E-2</v>
      </c>
      <c r="K181" s="123">
        <f t="shared" si="12"/>
        <v>2.8225806451612892E-2</v>
      </c>
    </row>
    <row r="182" spans="2:11" x14ac:dyDescent="0.2">
      <c r="B182" s="124">
        <v>42628</v>
      </c>
      <c r="C182" s="49">
        <f>+BBVA!E175</f>
        <v>251</v>
      </c>
      <c r="D182" s="49">
        <f>+DAVIVIENDA!E175</f>
        <v>29100</v>
      </c>
      <c r="E182" s="49">
        <f>+AVAL!E175</f>
        <v>1225</v>
      </c>
      <c r="F182" s="68">
        <f t="shared" si="9"/>
        <v>200984100.4490566</v>
      </c>
      <c r="G182" s="68">
        <f t="shared" si="10"/>
        <v>199704273.54139715</v>
      </c>
      <c r="H182" s="68">
        <f t="shared" si="11"/>
        <v>281014164.35135138</v>
      </c>
      <c r="I182" s="123">
        <f t="shared" si="12"/>
        <v>0</v>
      </c>
      <c r="J182" s="123">
        <f t="shared" si="12"/>
        <v>-6.8259385665530191E-3</v>
      </c>
      <c r="K182" s="123">
        <f t="shared" si="12"/>
        <v>-3.9215686274509817E-2</v>
      </c>
    </row>
    <row r="183" spans="2:11" x14ac:dyDescent="0.2">
      <c r="B183" s="124">
        <v>42629</v>
      </c>
      <c r="C183" s="49">
        <f>+BBVA!E176</f>
        <v>251</v>
      </c>
      <c r="D183" s="49">
        <f>+DAVIVIENDA!E176</f>
        <v>29080</v>
      </c>
      <c r="E183" s="49">
        <f>+AVAL!E176</f>
        <v>1200</v>
      </c>
      <c r="F183" s="68">
        <f t="shared" si="9"/>
        <v>200984100.4490566</v>
      </c>
      <c r="G183" s="68">
        <f t="shared" si="10"/>
        <v>199567019.74514878</v>
      </c>
      <c r="H183" s="68">
        <f t="shared" si="11"/>
        <v>275279181.4054054</v>
      </c>
      <c r="I183" s="123">
        <f t="shared" si="12"/>
        <v>0</v>
      </c>
      <c r="J183" s="123">
        <f t="shared" si="12"/>
        <v>-6.872852233676648E-4</v>
      </c>
      <c r="K183" s="123">
        <f t="shared" si="12"/>
        <v>-2.0408163265306235E-2</v>
      </c>
    </row>
    <row r="184" spans="2:11" x14ac:dyDescent="0.2">
      <c r="B184" s="124">
        <v>42632</v>
      </c>
      <c r="C184" s="49">
        <f>+BBVA!E177</f>
        <v>251</v>
      </c>
      <c r="D184" s="49">
        <f>+DAVIVIENDA!E177</f>
        <v>29020</v>
      </c>
      <c r="E184" s="49">
        <f>+AVAL!E177</f>
        <v>1210</v>
      </c>
      <c r="F184" s="68">
        <f t="shared" si="9"/>
        <v>200984100.4490566</v>
      </c>
      <c r="G184" s="68">
        <f t="shared" si="10"/>
        <v>199155258.35640365</v>
      </c>
      <c r="H184" s="68">
        <f t="shared" si="11"/>
        <v>277573174.58378381</v>
      </c>
      <c r="I184" s="123">
        <f t="shared" si="12"/>
        <v>0</v>
      </c>
      <c r="J184" s="123">
        <f t="shared" si="12"/>
        <v>-2.0632737276477693E-3</v>
      </c>
      <c r="K184" s="123">
        <f t="shared" si="12"/>
        <v>8.3333333333334234E-3</v>
      </c>
    </row>
    <row r="185" spans="2:11" x14ac:dyDescent="0.2">
      <c r="B185" s="124">
        <v>42633</v>
      </c>
      <c r="C185" s="49">
        <f>+BBVA!E178</f>
        <v>261</v>
      </c>
      <c r="D185" s="49">
        <f>+DAVIVIENDA!E178</f>
        <v>28960</v>
      </c>
      <c r="E185" s="49">
        <f>+AVAL!E178</f>
        <v>1180</v>
      </c>
      <c r="F185" s="68">
        <f t="shared" si="9"/>
        <v>208991435.12830189</v>
      </c>
      <c r="G185" s="68">
        <f t="shared" si="10"/>
        <v>198743496.96765849</v>
      </c>
      <c r="H185" s="68">
        <f t="shared" si="11"/>
        <v>270691195.04864866</v>
      </c>
      <c r="I185" s="123">
        <f t="shared" si="12"/>
        <v>3.9840637450199258E-2</v>
      </c>
      <c r="J185" s="123">
        <f t="shared" si="12"/>
        <v>-2.0675396278429176E-3</v>
      </c>
      <c r="K185" s="123">
        <f t="shared" si="12"/>
        <v>-2.4793388429752119E-2</v>
      </c>
    </row>
    <row r="186" spans="2:11" x14ac:dyDescent="0.2">
      <c r="B186" s="124">
        <v>42634</v>
      </c>
      <c r="C186" s="49">
        <f>+BBVA!E179</f>
        <v>261</v>
      </c>
      <c r="D186" s="49">
        <f>+DAVIVIENDA!E179</f>
        <v>29000</v>
      </c>
      <c r="E186" s="49">
        <f>+AVAL!E179</f>
        <v>1205</v>
      </c>
      <c r="F186" s="68">
        <f t="shared" si="9"/>
        <v>208991435.12830189</v>
      </c>
      <c r="G186" s="68">
        <f t="shared" si="10"/>
        <v>199018004.56015524</v>
      </c>
      <c r="H186" s="68">
        <f t="shared" si="11"/>
        <v>276426177.99459463</v>
      </c>
      <c r="I186" s="123">
        <f t="shared" si="12"/>
        <v>0</v>
      </c>
      <c r="J186" s="123">
        <f t="shared" si="12"/>
        <v>1.3812154696131937E-3</v>
      </c>
      <c r="K186" s="123">
        <f t="shared" si="12"/>
        <v>2.1186440677966219E-2</v>
      </c>
    </row>
    <row r="187" spans="2:11" x14ac:dyDescent="0.2">
      <c r="B187" s="124">
        <v>42635</v>
      </c>
      <c r="C187" s="49">
        <f>+BBVA!E180</f>
        <v>261</v>
      </c>
      <c r="D187" s="49">
        <f>+DAVIVIENDA!E180</f>
        <v>29320</v>
      </c>
      <c r="E187" s="49">
        <f>+AVAL!E180</f>
        <v>1220</v>
      </c>
      <c r="F187" s="68">
        <f t="shared" si="9"/>
        <v>208991435.12830189</v>
      </c>
      <c r="G187" s="68">
        <f t="shared" si="10"/>
        <v>201214065.30012938</v>
      </c>
      <c r="H187" s="68">
        <f t="shared" si="11"/>
        <v>279867167.76216215</v>
      </c>
      <c r="I187" s="123">
        <f t="shared" si="12"/>
        <v>0</v>
      </c>
      <c r="J187" s="123">
        <f t="shared" si="12"/>
        <v>1.1034482758620762E-2</v>
      </c>
      <c r="K187" s="123">
        <f t="shared" si="12"/>
        <v>1.2448132780082798E-2</v>
      </c>
    </row>
    <row r="188" spans="2:11" x14ac:dyDescent="0.2">
      <c r="B188" s="124">
        <v>42636</v>
      </c>
      <c r="C188" s="49">
        <f>+BBVA!E181</f>
        <v>261</v>
      </c>
      <c r="D188" s="49">
        <f>+DAVIVIENDA!E181</f>
        <v>29500</v>
      </c>
      <c r="E188" s="49">
        <f>+AVAL!E181</f>
        <v>1215</v>
      </c>
      <c r="F188" s="68">
        <f t="shared" si="9"/>
        <v>208991435.12830189</v>
      </c>
      <c r="G188" s="68">
        <f t="shared" si="10"/>
        <v>202449349.46636483</v>
      </c>
      <c r="H188" s="68">
        <f t="shared" si="11"/>
        <v>278720171.17297298</v>
      </c>
      <c r="I188" s="123">
        <f t="shared" si="12"/>
        <v>0</v>
      </c>
      <c r="J188" s="123">
        <f t="shared" si="12"/>
        <v>6.1391541609822674E-3</v>
      </c>
      <c r="K188" s="123">
        <f t="shared" si="12"/>
        <v>-4.0983606557376427E-3</v>
      </c>
    </row>
    <row r="189" spans="2:11" x14ac:dyDescent="0.2">
      <c r="B189" s="124">
        <v>42639</v>
      </c>
      <c r="C189" s="49">
        <f>+BBVA!E182</f>
        <v>261</v>
      </c>
      <c r="D189" s="49">
        <f>+DAVIVIENDA!E182</f>
        <v>29160</v>
      </c>
      <c r="E189" s="49">
        <f>+AVAL!E182</f>
        <v>1230</v>
      </c>
      <c r="F189" s="68">
        <f t="shared" si="9"/>
        <v>208991435.12830189</v>
      </c>
      <c r="G189" s="68">
        <f t="shared" si="10"/>
        <v>200116034.93014231</v>
      </c>
      <c r="H189" s="68">
        <f t="shared" si="11"/>
        <v>282161160.94054055</v>
      </c>
      <c r="I189" s="123">
        <f t="shared" si="12"/>
        <v>0</v>
      </c>
      <c r="J189" s="123">
        <f t="shared" si="12"/>
        <v>-1.1525423728813596E-2</v>
      </c>
      <c r="K189" s="123">
        <f t="shared" si="12"/>
        <v>1.2345679012345706E-2</v>
      </c>
    </row>
    <row r="190" spans="2:11" x14ac:dyDescent="0.2">
      <c r="B190" s="124">
        <v>42640</v>
      </c>
      <c r="C190" s="49">
        <f>+BBVA!E183</f>
        <v>261</v>
      </c>
      <c r="D190" s="49">
        <f>+DAVIVIENDA!E183</f>
        <v>28700</v>
      </c>
      <c r="E190" s="49">
        <f>+AVAL!E183</f>
        <v>1215</v>
      </c>
      <c r="F190" s="68">
        <f t="shared" si="9"/>
        <v>208991435.12830189</v>
      </c>
      <c r="G190" s="68">
        <f t="shared" si="10"/>
        <v>196959197.61642951</v>
      </c>
      <c r="H190" s="68">
        <f t="shared" si="11"/>
        <v>278720171.17297298</v>
      </c>
      <c r="I190" s="123">
        <f t="shared" si="12"/>
        <v>0</v>
      </c>
      <c r="J190" s="123">
        <f t="shared" si="12"/>
        <v>-1.5775034293552804E-2</v>
      </c>
      <c r="K190" s="123">
        <f t="shared" si="12"/>
        <v>-1.2195121951219539E-2</v>
      </c>
    </row>
    <row r="191" spans="2:11" x14ac:dyDescent="0.2">
      <c r="B191" s="124">
        <v>42641</v>
      </c>
      <c r="C191" s="49">
        <f>+BBVA!E184</f>
        <v>261</v>
      </c>
      <c r="D191" s="49">
        <f>+DAVIVIENDA!E184</f>
        <v>29100</v>
      </c>
      <c r="E191" s="49">
        <f>+AVAL!E184</f>
        <v>1240</v>
      </c>
      <c r="F191" s="68">
        <f t="shared" si="9"/>
        <v>208991435.12830189</v>
      </c>
      <c r="G191" s="68">
        <f t="shared" si="10"/>
        <v>199704273.54139715</v>
      </c>
      <c r="H191" s="68">
        <f t="shared" si="11"/>
        <v>284455154.11891896</v>
      </c>
      <c r="I191" s="123">
        <f t="shared" si="12"/>
        <v>0</v>
      </c>
      <c r="J191" s="123">
        <f t="shared" si="12"/>
        <v>1.3937282229965096E-2</v>
      </c>
      <c r="K191" s="123">
        <f t="shared" si="12"/>
        <v>2.0576131687242913E-2</v>
      </c>
    </row>
    <row r="192" spans="2:11" x14ac:dyDescent="0.2">
      <c r="B192" s="124">
        <v>42642</v>
      </c>
      <c r="C192" s="49">
        <f>+BBVA!E185</f>
        <v>261</v>
      </c>
      <c r="D192" s="49">
        <f>+DAVIVIENDA!E185</f>
        <v>29180</v>
      </c>
      <c r="E192" s="49">
        <f>+AVAL!E185</f>
        <v>1250</v>
      </c>
      <c r="F192" s="68">
        <f t="shared" si="9"/>
        <v>208991435.12830189</v>
      </c>
      <c r="G192" s="68">
        <f t="shared" si="10"/>
        <v>200253288.72639069</v>
      </c>
      <c r="H192" s="68">
        <f t="shared" si="11"/>
        <v>286749147.2972973</v>
      </c>
      <c r="I192" s="123">
        <f t="shared" si="12"/>
        <v>0</v>
      </c>
      <c r="J192" s="123">
        <f t="shared" si="12"/>
        <v>2.7491408934708084E-3</v>
      </c>
      <c r="K192" s="123">
        <f t="shared" si="12"/>
        <v>8.0645161290321347E-3</v>
      </c>
    </row>
    <row r="193" spans="2:11" x14ac:dyDescent="0.2">
      <c r="B193" s="124">
        <v>42643</v>
      </c>
      <c r="C193" s="49">
        <f>+BBVA!E186</f>
        <v>261</v>
      </c>
      <c r="D193" s="49">
        <f>+DAVIVIENDA!E186</f>
        <v>29500</v>
      </c>
      <c r="E193" s="49">
        <f>+AVAL!E186</f>
        <v>1240</v>
      </c>
      <c r="F193" s="68">
        <f t="shared" si="9"/>
        <v>208991435.12830189</v>
      </c>
      <c r="G193" s="68">
        <f t="shared" si="10"/>
        <v>202449349.46636483</v>
      </c>
      <c r="H193" s="68">
        <f t="shared" si="11"/>
        <v>284455154.11891896</v>
      </c>
      <c r="I193" s="123">
        <f t="shared" si="12"/>
        <v>0</v>
      </c>
      <c r="J193" s="123">
        <f t="shared" si="12"/>
        <v>1.0966415352981566E-2</v>
      </c>
      <c r="K193" s="123">
        <f t="shared" si="12"/>
        <v>-7.9999999999998787E-3</v>
      </c>
    </row>
    <row r="194" spans="2:11" x14ac:dyDescent="0.2">
      <c r="B194" s="124">
        <v>42646</v>
      </c>
      <c r="C194" s="49">
        <f>+BBVA!E187</f>
        <v>260</v>
      </c>
      <c r="D194" s="49">
        <f>+DAVIVIENDA!E187</f>
        <v>29480</v>
      </c>
      <c r="E194" s="49">
        <f>+AVAL!E187</f>
        <v>1225</v>
      </c>
      <c r="F194" s="68">
        <f t="shared" si="9"/>
        <v>208190701.66037735</v>
      </c>
      <c r="G194" s="68">
        <f t="shared" si="10"/>
        <v>202312095.67011645</v>
      </c>
      <c r="H194" s="68">
        <f t="shared" si="11"/>
        <v>281014164.35135138</v>
      </c>
      <c r="I194" s="123">
        <f t="shared" si="12"/>
        <v>-3.831417624521106E-3</v>
      </c>
      <c r="J194" s="123">
        <f t="shared" si="12"/>
        <v>-6.7796610169488277E-4</v>
      </c>
      <c r="K194" s="123">
        <f t="shared" si="12"/>
        <v>-1.2096774193548411E-2</v>
      </c>
    </row>
    <row r="195" spans="2:11" x14ac:dyDescent="0.2">
      <c r="B195" s="124">
        <v>42647</v>
      </c>
      <c r="C195" s="49">
        <f>+BBVA!E188</f>
        <v>260</v>
      </c>
      <c r="D195" s="49">
        <f>+DAVIVIENDA!E188</f>
        <v>29280</v>
      </c>
      <c r="E195" s="49">
        <f>+AVAL!E188</f>
        <v>1235</v>
      </c>
      <c r="F195" s="68">
        <f t="shared" si="9"/>
        <v>208190701.66037735</v>
      </c>
      <c r="G195" s="68">
        <f t="shared" si="10"/>
        <v>200939557.7076326</v>
      </c>
      <c r="H195" s="68">
        <f t="shared" si="11"/>
        <v>283308157.52972972</v>
      </c>
      <c r="I195" s="123">
        <f t="shared" si="12"/>
        <v>0</v>
      </c>
      <c r="J195" s="123">
        <f t="shared" si="12"/>
        <v>-6.7842605156039166E-3</v>
      </c>
      <c r="K195" s="123">
        <f t="shared" si="12"/>
        <v>8.1632653061223248E-3</v>
      </c>
    </row>
    <row r="196" spans="2:11" x14ac:dyDescent="0.2">
      <c r="B196" s="124">
        <v>42648</v>
      </c>
      <c r="C196" s="49">
        <f>+BBVA!E189</f>
        <v>265</v>
      </c>
      <c r="D196" s="49">
        <f>+DAVIVIENDA!E189</f>
        <v>28940</v>
      </c>
      <c r="E196" s="49">
        <f>+AVAL!E189</f>
        <v>1230</v>
      </c>
      <c r="F196" s="68">
        <f t="shared" si="9"/>
        <v>212194369</v>
      </c>
      <c r="G196" s="68">
        <f t="shared" si="10"/>
        <v>198606243.17141011</v>
      </c>
      <c r="H196" s="68">
        <f t="shared" si="11"/>
        <v>282161160.94054055</v>
      </c>
      <c r="I196" s="123">
        <f t="shared" si="12"/>
        <v>1.9230769230769256E-2</v>
      </c>
      <c r="J196" s="123">
        <f t="shared" si="12"/>
        <v>-1.1612021857923387E-2</v>
      </c>
      <c r="K196" s="123">
        <f t="shared" si="12"/>
        <v>-4.0485829959513555E-3</v>
      </c>
    </row>
    <row r="197" spans="2:11" x14ac:dyDescent="0.2">
      <c r="B197" s="124">
        <v>42649</v>
      </c>
      <c r="C197" s="49">
        <f>+BBVA!E190</f>
        <v>265</v>
      </c>
      <c r="D197" s="49">
        <f>+DAVIVIENDA!E190</f>
        <v>28980</v>
      </c>
      <c r="E197" s="49">
        <f>+AVAL!E190</f>
        <v>1240</v>
      </c>
      <c r="F197" s="68">
        <f t="shared" si="9"/>
        <v>212194369</v>
      </c>
      <c r="G197" s="68">
        <f t="shared" si="10"/>
        <v>198880750.76390687</v>
      </c>
      <c r="H197" s="68">
        <f t="shared" si="11"/>
        <v>284455154.11891896</v>
      </c>
      <c r="I197" s="123">
        <f t="shared" si="12"/>
        <v>0</v>
      </c>
      <c r="J197" s="123">
        <f t="shared" si="12"/>
        <v>1.3821700069107839E-3</v>
      </c>
      <c r="K197" s="123">
        <f t="shared" si="12"/>
        <v>8.1300813008130957E-3</v>
      </c>
    </row>
    <row r="198" spans="2:11" x14ac:dyDescent="0.2">
      <c r="B198" s="124">
        <v>42650</v>
      </c>
      <c r="C198" s="49">
        <f>+BBVA!E191</f>
        <v>265</v>
      </c>
      <c r="D198" s="49">
        <f>+DAVIVIENDA!E191</f>
        <v>29460</v>
      </c>
      <c r="E198" s="49">
        <f>+AVAL!E191</f>
        <v>1210</v>
      </c>
      <c r="F198" s="68">
        <f t="shared" si="9"/>
        <v>212194369</v>
      </c>
      <c r="G198" s="68">
        <f t="shared" si="10"/>
        <v>202174841.87386805</v>
      </c>
      <c r="H198" s="68">
        <f t="shared" si="11"/>
        <v>277573174.58378381</v>
      </c>
      <c r="I198" s="123">
        <f t="shared" si="12"/>
        <v>0</v>
      </c>
      <c r="J198" s="123">
        <f t="shared" si="12"/>
        <v>1.6563146997929563E-2</v>
      </c>
      <c r="K198" s="123">
        <f t="shared" si="12"/>
        <v>-2.4193548387096822E-2</v>
      </c>
    </row>
    <row r="199" spans="2:11" x14ac:dyDescent="0.2">
      <c r="B199" s="124">
        <v>42653</v>
      </c>
      <c r="C199" s="49">
        <f>+BBVA!E192</f>
        <v>265</v>
      </c>
      <c r="D199" s="49">
        <f>+DAVIVIENDA!E192</f>
        <v>29460</v>
      </c>
      <c r="E199" s="49">
        <f>+AVAL!E192</f>
        <v>1230</v>
      </c>
      <c r="F199" s="68">
        <f t="shared" si="9"/>
        <v>212194369</v>
      </c>
      <c r="G199" s="68">
        <f t="shared" si="10"/>
        <v>202174841.87386805</v>
      </c>
      <c r="H199" s="68">
        <f t="shared" si="11"/>
        <v>282161160.94054055</v>
      </c>
      <c r="I199" s="123">
        <f t="shared" si="12"/>
        <v>0</v>
      </c>
      <c r="J199" s="123">
        <f t="shared" si="12"/>
        <v>0</v>
      </c>
      <c r="K199" s="123">
        <f t="shared" si="12"/>
        <v>1.6528925619834673E-2</v>
      </c>
    </row>
    <row r="200" spans="2:11" x14ac:dyDescent="0.2">
      <c r="B200" s="124">
        <v>42654</v>
      </c>
      <c r="C200" s="49">
        <f>+BBVA!E193</f>
        <v>265</v>
      </c>
      <c r="D200" s="49">
        <f>+DAVIVIENDA!E193</f>
        <v>29880</v>
      </c>
      <c r="E200" s="49">
        <f>+AVAL!E193</f>
        <v>1215</v>
      </c>
      <c r="F200" s="68">
        <f t="shared" si="9"/>
        <v>212194369</v>
      </c>
      <c r="G200" s="68">
        <f t="shared" si="10"/>
        <v>205057171.5950841</v>
      </c>
      <c r="H200" s="68">
        <f t="shared" si="11"/>
        <v>278720171.17297298</v>
      </c>
      <c r="I200" s="123">
        <f t="shared" si="12"/>
        <v>0</v>
      </c>
      <c r="J200" s="123">
        <f t="shared" si="12"/>
        <v>1.4256619144602908E-2</v>
      </c>
      <c r="K200" s="123">
        <f t="shared" si="12"/>
        <v>-1.2195121951219539E-2</v>
      </c>
    </row>
    <row r="201" spans="2:11" x14ac:dyDescent="0.2">
      <c r="B201" s="124">
        <v>42655</v>
      </c>
      <c r="C201" s="49">
        <f>+BBVA!E194</f>
        <v>265</v>
      </c>
      <c r="D201" s="49">
        <f>+DAVIVIENDA!E194</f>
        <v>29940</v>
      </c>
      <c r="E201" s="49">
        <f>+AVAL!E194</f>
        <v>1220</v>
      </c>
      <c r="F201" s="68">
        <f t="shared" si="9"/>
        <v>212194369</v>
      </c>
      <c r="G201" s="68">
        <f t="shared" si="10"/>
        <v>205468932.98382926</v>
      </c>
      <c r="H201" s="68">
        <f t="shared" si="11"/>
        <v>279867167.76216215</v>
      </c>
      <c r="I201" s="123">
        <f t="shared" si="12"/>
        <v>0</v>
      </c>
      <c r="J201" s="123">
        <f t="shared" si="12"/>
        <v>2.0080321285141055E-3</v>
      </c>
      <c r="K201" s="123">
        <f t="shared" si="12"/>
        <v>4.1152263374484976E-3</v>
      </c>
    </row>
    <row r="202" spans="2:11" x14ac:dyDescent="0.2">
      <c r="B202" s="124">
        <v>42656</v>
      </c>
      <c r="C202" s="49">
        <f>+BBVA!E195</f>
        <v>265</v>
      </c>
      <c r="D202" s="49">
        <f>+DAVIVIENDA!E195</f>
        <v>29520</v>
      </c>
      <c r="E202" s="49">
        <f>+AVAL!E195</f>
        <v>1205</v>
      </c>
      <c r="F202" s="68">
        <f t="shared" si="9"/>
        <v>212194369</v>
      </c>
      <c r="G202" s="68">
        <f t="shared" si="10"/>
        <v>202586603.26261321</v>
      </c>
      <c r="H202" s="68">
        <f t="shared" si="11"/>
        <v>276426177.99459463</v>
      </c>
      <c r="I202" s="123">
        <f t="shared" si="12"/>
        <v>0</v>
      </c>
      <c r="J202" s="123">
        <f t="shared" si="12"/>
        <v>-1.4028056112224503E-2</v>
      </c>
      <c r="K202" s="123">
        <f t="shared" si="12"/>
        <v>-1.2295081967212929E-2</v>
      </c>
    </row>
    <row r="203" spans="2:11" x14ac:dyDescent="0.2">
      <c r="B203" s="124">
        <v>42657</v>
      </c>
      <c r="C203" s="49">
        <f>+BBVA!E196</f>
        <v>265</v>
      </c>
      <c r="D203" s="49">
        <f>+DAVIVIENDA!E196</f>
        <v>29620</v>
      </c>
      <c r="E203" s="49">
        <f>+AVAL!E196</f>
        <v>1210</v>
      </c>
      <c r="F203" s="68">
        <f t="shared" ref="F203:F266" si="13">+$D$4*C203</f>
        <v>212194369</v>
      </c>
      <c r="G203" s="68">
        <f t="shared" ref="G203:G266" si="14">+$E$4*D203</f>
        <v>203272872.24385512</v>
      </c>
      <c r="H203" s="68">
        <f t="shared" ref="H203:H266" si="15">+$F$4*E203</f>
        <v>277573174.58378381</v>
      </c>
      <c r="I203" s="123">
        <f t="shared" ref="I203:K266" si="16">+(F203-F202)/F202</f>
        <v>0</v>
      </c>
      <c r="J203" s="123">
        <f t="shared" si="16"/>
        <v>3.3875338753387384E-3</v>
      </c>
      <c r="K203" s="123">
        <f t="shared" si="16"/>
        <v>4.1493775933609325E-3</v>
      </c>
    </row>
    <row r="204" spans="2:11" x14ac:dyDescent="0.2">
      <c r="B204" s="124">
        <v>42661</v>
      </c>
      <c r="C204" s="49">
        <f>+BBVA!E197</f>
        <v>265</v>
      </c>
      <c r="D204" s="49">
        <f>+DAVIVIENDA!E197</f>
        <v>29640</v>
      </c>
      <c r="E204" s="49">
        <f>+AVAL!E197</f>
        <v>1235</v>
      </c>
      <c r="F204" s="68">
        <f t="shared" si="13"/>
        <v>212194369</v>
      </c>
      <c r="G204" s="68">
        <f t="shared" si="14"/>
        <v>203410126.0401035</v>
      </c>
      <c r="H204" s="68">
        <f t="shared" si="15"/>
        <v>283308157.52972972</v>
      </c>
      <c r="I204" s="123">
        <f t="shared" si="16"/>
        <v>0</v>
      </c>
      <c r="J204" s="123">
        <f t="shared" si="16"/>
        <v>6.7521944632002175E-4</v>
      </c>
      <c r="K204" s="123">
        <f t="shared" si="16"/>
        <v>2.0661157024793288E-2</v>
      </c>
    </row>
    <row r="205" spans="2:11" x14ac:dyDescent="0.2">
      <c r="B205" s="124">
        <v>42662</v>
      </c>
      <c r="C205" s="49">
        <f>+BBVA!E198</f>
        <v>265</v>
      </c>
      <c r="D205" s="49">
        <f>+DAVIVIENDA!E198</f>
        <v>29800</v>
      </c>
      <c r="E205" s="49">
        <f>+AVAL!E198</f>
        <v>1245</v>
      </c>
      <c r="F205" s="68">
        <f t="shared" si="13"/>
        <v>212194369</v>
      </c>
      <c r="G205" s="68">
        <f t="shared" si="14"/>
        <v>204508156.41009057</v>
      </c>
      <c r="H205" s="68">
        <f t="shared" si="15"/>
        <v>285602150.70810813</v>
      </c>
      <c r="I205" s="123">
        <f t="shared" si="16"/>
        <v>0</v>
      </c>
      <c r="J205" s="123">
        <f t="shared" si="16"/>
        <v>5.3981106612685913E-3</v>
      </c>
      <c r="K205" s="123">
        <f t="shared" si="16"/>
        <v>8.0971659919029226E-3</v>
      </c>
    </row>
    <row r="206" spans="2:11" x14ac:dyDescent="0.2">
      <c r="B206" s="124">
        <v>42663</v>
      </c>
      <c r="C206" s="49">
        <f>+BBVA!E199</f>
        <v>265</v>
      </c>
      <c r="D206" s="49">
        <f>+DAVIVIENDA!E199</f>
        <v>30000</v>
      </c>
      <c r="E206" s="49">
        <f>+AVAL!E199</f>
        <v>1245</v>
      </c>
      <c r="F206" s="68">
        <f t="shared" si="13"/>
        <v>212194369</v>
      </c>
      <c r="G206" s="68">
        <f t="shared" si="14"/>
        <v>205880694.37257439</v>
      </c>
      <c r="H206" s="68">
        <f t="shared" si="15"/>
        <v>285602150.70810813</v>
      </c>
      <c r="I206" s="123">
        <f t="shared" si="16"/>
        <v>0</v>
      </c>
      <c r="J206" s="123">
        <f t="shared" si="16"/>
        <v>6.7114093959731247E-3</v>
      </c>
      <c r="K206" s="123">
        <f t="shared" si="16"/>
        <v>0</v>
      </c>
    </row>
    <row r="207" spans="2:11" x14ac:dyDescent="0.2">
      <c r="B207" s="124">
        <v>42664</v>
      </c>
      <c r="C207" s="49">
        <f>+BBVA!E200</f>
        <v>265</v>
      </c>
      <c r="D207" s="49">
        <f>+DAVIVIENDA!E200</f>
        <v>30160</v>
      </c>
      <c r="E207" s="49">
        <f>+AVAL!E200</f>
        <v>1235</v>
      </c>
      <c r="F207" s="68">
        <f t="shared" si="13"/>
        <v>212194369</v>
      </c>
      <c r="G207" s="68">
        <f t="shared" si="14"/>
        <v>206978724.74256146</v>
      </c>
      <c r="H207" s="68">
        <f t="shared" si="15"/>
        <v>283308157.52972972</v>
      </c>
      <c r="I207" s="123">
        <f t="shared" si="16"/>
        <v>0</v>
      </c>
      <c r="J207" s="123">
        <f t="shared" si="16"/>
        <v>5.3333333333333678E-3</v>
      </c>
      <c r="K207" s="123">
        <f t="shared" si="16"/>
        <v>-8.0321285140563109E-3</v>
      </c>
    </row>
    <row r="208" spans="2:11" x14ac:dyDescent="0.2">
      <c r="B208" s="124">
        <v>42667</v>
      </c>
      <c r="C208" s="49">
        <f>+BBVA!E201</f>
        <v>265</v>
      </c>
      <c r="D208" s="49">
        <f>+DAVIVIENDA!E201</f>
        <v>30080</v>
      </c>
      <c r="E208" s="49">
        <f>+AVAL!E201</f>
        <v>1235</v>
      </c>
      <c r="F208" s="68">
        <f t="shared" si="13"/>
        <v>212194369</v>
      </c>
      <c r="G208" s="68">
        <f t="shared" si="14"/>
        <v>206429709.55756792</v>
      </c>
      <c r="H208" s="68">
        <f t="shared" si="15"/>
        <v>283308157.52972972</v>
      </c>
      <c r="I208" s="123">
        <f t="shared" si="16"/>
        <v>0</v>
      </c>
      <c r="J208" s="123">
        <f t="shared" si="16"/>
        <v>-2.6525198938992215E-3</v>
      </c>
      <c r="K208" s="123">
        <f t="shared" si="16"/>
        <v>0</v>
      </c>
    </row>
    <row r="209" spans="2:11" x14ac:dyDescent="0.2">
      <c r="B209" s="124">
        <v>42668</v>
      </c>
      <c r="C209" s="49">
        <f>+BBVA!E202</f>
        <v>265</v>
      </c>
      <c r="D209" s="49">
        <f>+DAVIVIENDA!E202</f>
        <v>30060</v>
      </c>
      <c r="E209" s="49">
        <f>+AVAL!E202</f>
        <v>1215</v>
      </c>
      <c r="F209" s="68">
        <f t="shared" si="13"/>
        <v>212194369</v>
      </c>
      <c r="G209" s="68">
        <f t="shared" si="14"/>
        <v>206292455.76131955</v>
      </c>
      <c r="H209" s="68">
        <f t="shared" si="15"/>
        <v>278720171.17297298</v>
      </c>
      <c r="I209" s="123">
        <f t="shared" si="16"/>
        <v>0</v>
      </c>
      <c r="J209" s="123">
        <f t="shared" si="16"/>
        <v>-6.6489361702124481E-4</v>
      </c>
      <c r="K209" s="123">
        <f t="shared" si="16"/>
        <v>-1.6194331983805633E-2</v>
      </c>
    </row>
    <row r="210" spans="2:11" x14ac:dyDescent="0.2">
      <c r="B210" s="124">
        <v>42669</v>
      </c>
      <c r="C210" s="49">
        <f>+BBVA!E203</f>
        <v>265</v>
      </c>
      <c r="D210" s="49">
        <f>+DAVIVIENDA!E203</f>
        <v>30400</v>
      </c>
      <c r="E210" s="49">
        <f>+AVAL!E203</f>
        <v>1215</v>
      </c>
      <c r="F210" s="68">
        <f t="shared" si="13"/>
        <v>212194369</v>
      </c>
      <c r="G210" s="68">
        <f t="shared" si="14"/>
        <v>208625770.29754207</v>
      </c>
      <c r="H210" s="68">
        <f t="shared" si="15"/>
        <v>278720171.17297298</v>
      </c>
      <c r="I210" s="123">
        <f t="shared" si="16"/>
        <v>0</v>
      </c>
      <c r="J210" s="123">
        <f t="shared" si="16"/>
        <v>1.1310711909514342E-2</v>
      </c>
      <c r="K210" s="123">
        <f t="shared" si="16"/>
        <v>0</v>
      </c>
    </row>
    <row r="211" spans="2:11" x14ac:dyDescent="0.2">
      <c r="B211" s="124">
        <v>42670</v>
      </c>
      <c r="C211" s="49">
        <f>+BBVA!E204</f>
        <v>265</v>
      </c>
      <c r="D211" s="49">
        <f>+DAVIVIENDA!E204</f>
        <v>30740</v>
      </c>
      <c r="E211" s="49">
        <f>+AVAL!E204</f>
        <v>1215</v>
      </c>
      <c r="F211" s="68">
        <f t="shared" si="13"/>
        <v>212194369</v>
      </c>
      <c r="G211" s="68">
        <f t="shared" si="14"/>
        <v>210959084.83376455</v>
      </c>
      <c r="H211" s="68">
        <f t="shared" si="15"/>
        <v>278720171.17297298</v>
      </c>
      <c r="I211" s="123">
        <f t="shared" si="16"/>
        <v>0</v>
      </c>
      <c r="J211" s="123">
        <f t="shared" si="16"/>
        <v>1.1184210526315682E-2</v>
      </c>
      <c r="K211" s="123">
        <f t="shared" si="16"/>
        <v>0</v>
      </c>
    </row>
    <row r="212" spans="2:11" x14ac:dyDescent="0.2">
      <c r="B212" s="124">
        <v>42671</v>
      </c>
      <c r="C212" s="49">
        <f>+BBVA!E205</f>
        <v>265</v>
      </c>
      <c r="D212" s="49">
        <f>+DAVIVIENDA!E205</f>
        <v>30800</v>
      </c>
      <c r="E212" s="49">
        <f>+AVAL!E205</f>
        <v>1210</v>
      </c>
      <c r="F212" s="68">
        <f t="shared" si="13"/>
        <v>212194369</v>
      </c>
      <c r="G212" s="68">
        <f t="shared" si="14"/>
        <v>211370846.22250971</v>
      </c>
      <c r="H212" s="68">
        <f t="shared" si="15"/>
        <v>277573174.58378381</v>
      </c>
      <c r="I212" s="123">
        <f t="shared" si="16"/>
        <v>0</v>
      </c>
      <c r="J212" s="123">
        <f t="shared" si="16"/>
        <v>1.9518542615485192E-3</v>
      </c>
      <c r="K212" s="123">
        <f t="shared" si="16"/>
        <v>-4.1152263374484976E-3</v>
      </c>
    </row>
    <row r="213" spans="2:11" x14ac:dyDescent="0.2">
      <c r="B213" s="124">
        <v>42674</v>
      </c>
      <c r="C213" s="49">
        <f>+BBVA!E206</f>
        <v>265</v>
      </c>
      <c r="D213" s="49">
        <f>+DAVIVIENDA!E206</f>
        <v>30600</v>
      </c>
      <c r="E213" s="49">
        <f>+AVAL!E206</f>
        <v>1240</v>
      </c>
      <c r="F213" s="68">
        <f t="shared" si="13"/>
        <v>212194369</v>
      </c>
      <c r="G213" s="68">
        <f t="shared" si="14"/>
        <v>209998308.26002589</v>
      </c>
      <c r="H213" s="68">
        <f t="shared" si="15"/>
        <v>284455154.11891896</v>
      </c>
      <c r="I213" s="123">
        <f t="shared" si="16"/>
        <v>0</v>
      </c>
      <c r="J213" s="123">
        <f t="shared" si="16"/>
        <v>-6.4935064935064653E-3</v>
      </c>
      <c r="K213" s="123">
        <f t="shared" si="16"/>
        <v>2.4793388429752119E-2</v>
      </c>
    </row>
    <row r="214" spans="2:11" x14ac:dyDescent="0.2">
      <c r="B214" s="124">
        <v>42675</v>
      </c>
      <c r="C214" s="49">
        <f>+BBVA!E207</f>
        <v>265</v>
      </c>
      <c r="D214" s="49">
        <f>+DAVIVIENDA!E207</f>
        <v>30900</v>
      </c>
      <c r="E214" s="49">
        <f>+AVAL!E207</f>
        <v>1225</v>
      </c>
      <c r="F214" s="68">
        <f t="shared" si="13"/>
        <v>212194369</v>
      </c>
      <c r="G214" s="68">
        <f t="shared" si="14"/>
        <v>212057115.20375162</v>
      </c>
      <c r="H214" s="68">
        <f t="shared" si="15"/>
        <v>281014164.35135138</v>
      </c>
      <c r="I214" s="123">
        <f t="shared" si="16"/>
        <v>0</v>
      </c>
      <c r="J214" s="123">
        <f t="shared" si="16"/>
        <v>9.8039215686274075E-3</v>
      </c>
      <c r="K214" s="123">
        <f t="shared" si="16"/>
        <v>-1.2096774193548411E-2</v>
      </c>
    </row>
    <row r="215" spans="2:11" x14ac:dyDescent="0.2">
      <c r="B215" s="124">
        <v>42676</v>
      </c>
      <c r="C215" s="49">
        <f>+BBVA!E208</f>
        <v>265</v>
      </c>
      <c r="D215" s="49">
        <f>+DAVIVIENDA!E208</f>
        <v>30700</v>
      </c>
      <c r="E215" s="49">
        <f>+AVAL!E208</f>
        <v>1230</v>
      </c>
      <c r="F215" s="68">
        <f t="shared" si="13"/>
        <v>212194369</v>
      </c>
      <c r="G215" s="68">
        <f t="shared" si="14"/>
        <v>210684577.2412678</v>
      </c>
      <c r="H215" s="68">
        <f t="shared" si="15"/>
        <v>282161160.94054055</v>
      </c>
      <c r="I215" s="123">
        <f t="shared" si="16"/>
        <v>0</v>
      </c>
      <c r="J215" s="123">
        <f t="shared" si="16"/>
        <v>-6.472491909385085E-3</v>
      </c>
      <c r="K215" s="123">
        <f t="shared" si="16"/>
        <v>4.0816326530611624E-3</v>
      </c>
    </row>
    <row r="216" spans="2:11" x14ac:dyDescent="0.2">
      <c r="B216" s="124">
        <v>42677</v>
      </c>
      <c r="C216" s="49">
        <f>+BBVA!E209</f>
        <v>265</v>
      </c>
      <c r="D216" s="49">
        <f>+DAVIVIENDA!E209</f>
        <v>30420</v>
      </c>
      <c r="E216" s="49">
        <f>+AVAL!E209</f>
        <v>1230</v>
      </c>
      <c r="F216" s="68">
        <f t="shared" si="13"/>
        <v>212194369</v>
      </c>
      <c r="G216" s="68">
        <f t="shared" si="14"/>
        <v>208763024.09379044</v>
      </c>
      <c r="H216" s="68">
        <f t="shared" si="15"/>
        <v>282161160.94054055</v>
      </c>
      <c r="I216" s="123">
        <f t="shared" si="16"/>
        <v>0</v>
      </c>
      <c r="J216" s="123">
        <f t="shared" si="16"/>
        <v>-9.1205211726384256E-3</v>
      </c>
      <c r="K216" s="123">
        <f t="shared" si="16"/>
        <v>0</v>
      </c>
    </row>
    <row r="217" spans="2:11" x14ac:dyDescent="0.2">
      <c r="B217" s="124">
        <v>42678</v>
      </c>
      <c r="C217" s="49">
        <f>+BBVA!E210</f>
        <v>265</v>
      </c>
      <c r="D217" s="49">
        <f>+DAVIVIENDA!E210</f>
        <v>30820</v>
      </c>
      <c r="E217" s="49">
        <f>+AVAL!E210</f>
        <v>1215</v>
      </c>
      <c r="F217" s="68">
        <f t="shared" si="13"/>
        <v>212194369</v>
      </c>
      <c r="G217" s="68">
        <f t="shared" si="14"/>
        <v>211508100.01875809</v>
      </c>
      <c r="H217" s="68">
        <f t="shared" si="15"/>
        <v>278720171.17297298</v>
      </c>
      <c r="I217" s="123">
        <f t="shared" si="16"/>
        <v>0</v>
      </c>
      <c r="J217" s="123">
        <f t="shared" si="16"/>
        <v>1.3149243918474629E-2</v>
      </c>
      <c r="K217" s="123">
        <f t="shared" si="16"/>
        <v>-1.2195121951219539E-2</v>
      </c>
    </row>
    <row r="218" spans="2:11" x14ac:dyDescent="0.2">
      <c r="B218" s="124">
        <v>42682</v>
      </c>
      <c r="C218" s="49">
        <f>+BBVA!E211</f>
        <v>265</v>
      </c>
      <c r="D218" s="49">
        <f>+DAVIVIENDA!E211</f>
        <v>31000</v>
      </c>
      <c r="E218" s="49">
        <f>+AVAL!E211</f>
        <v>1230</v>
      </c>
      <c r="F218" s="68">
        <f t="shared" si="13"/>
        <v>212194369</v>
      </c>
      <c r="G218" s="68">
        <f t="shared" si="14"/>
        <v>212743384.18499354</v>
      </c>
      <c r="H218" s="68">
        <f t="shared" si="15"/>
        <v>282161160.94054055</v>
      </c>
      <c r="I218" s="123">
        <f t="shared" si="16"/>
        <v>0</v>
      </c>
      <c r="J218" s="123">
        <f t="shared" si="16"/>
        <v>5.84036340038936E-3</v>
      </c>
      <c r="K218" s="123">
        <f t="shared" si="16"/>
        <v>1.2345679012345706E-2</v>
      </c>
    </row>
    <row r="219" spans="2:11" x14ac:dyDescent="0.2">
      <c r="B219" s="124">
        <v>42683</v>
      </c>
      <c r="C219" s="49">
        <f>+BBVA!E212</f>
        <v>265</v>
      </c>
      <c r="D219" s="49">
        <f>+DAVIVIENDA!E212</f>
        <v>30960</v>
      </c>
      <c r="E219" s="49">
        <f>+AVAL!E212</f>
        <v>1230</v>
      </c>
      <c r="F219" s="68">
        <f t="shared" si="13"/>
        <v>212194369</v>
      </c>
      <c r="G219" s="68">
        <f t="shared" si="14"/>
        <v>212468876.59249678</v>
      </c>
      <c r="H219" s="68">
        <f t="shared" si="15"/>
        <v>282161160.94054055</v>
      </c>
      <c r="I219" s="123">
        <f t="shared" si="16"/>
        <v>0</v>
      </c>
      <c r="J219" s="123">
        <f t="shared" si="16"/>
        <v>-1.2903225806450997E-3</v>
      </c>
      <c r="K219" s="123">
        <f t="shared" si="16"/>
        <v>0</v>
      </c>
    </row>
    <row r="220" spans="2:11" x14ac:dyDescent="0.2">
      <c r="B220" s="124">
        <v>42684</v>
      </c>
      <c r="C220" s="49">
        <f>+BBVA!E213</f>
        <v>270</v>
      </c>
      <c r="D220" s="49">
        <f>+DAVIVIENDA!E213</f>
        <v>29800</v>
      </c>
      <c r="E220" s="49">
        <f>+AVAL!E213</f>
        <v>1195</v>
      </c>
      <c r="F220" s="68">
        <f t="shared" si="13"/>
        <v>216198036.33962265</v>
      </c>
      <c r="G220" s="68">
        <f t="shared" si="14"/>
        <v>204508156.41009057</v>
      </c>
      <c r="H220" s="68">
        <f t="shared" si="15"/>
        <v>274132184.81621623</v>
      </c>
      <c r="I220" s="123">
        <f t="shared" si="16"/>
        <v>1.886792452830191E-2</v>
      </c>
      <c r="J220" s="123">
        <f t="shared" si="16"/>
        <v>-3.7467700258397962E-2</v>
      </c>
      <c r="K220" s="123">
        <f t="shared" si="16"/>
        <v>-2.8455284552845517E-2</v>
      </c>
    </row>
    <row r="221" spans="2:11" x14ac:dyDescent="0.2">
      <c r="B221" s="124">
        <v>42685</v>
      </c>
      <c r="C221" s="49">
        <f>+BBVA!E214</f>
        <v>270</v>
      </c>
      <c r="D221" s="49">
        <f>+DAVIVIENDA!E214</f>
        <v>29200</v>
      </c>
      <c r="E221" s="49">
        <f>+AVAL!E214</f>
        <v>1150</v>
      </c>
      <c r="F221" s="68">
        <f t="shared" si="13"/>
        <v>216198036.33962265</v>
      </c>
      <c r="G221" s="68">
        <f t="shared" si="14"/>
        <v>200390542.5226391</v>
      </c>
      <c r="H221" s="68">
        <f t="shared" si="15"/>
        <v>263809215.51351354</v>
      </c>
      <c r="I221" s="123">
        <f t="shared" si="16"/>
        <v>0</v>
      </c>
      <c r="J221" s="123">
        <f t="shared" si="16"/>
        <v>-2.0134228187919375E-2</v>
      </c>
      <c r="K221" s="123">
        <f t="shared" si="16"/>
        <v>-3.765690376569035E-2</v>
      </c>
    </row>
    <row r="222" spans="2:11" x14ac:dyDescent="0.2">
      <c r="B222" s="124">
        <v>42689</v>
      </c>
      <c r="C222" s="49">
        <f>+BBVA!E215</f>
        <v>270</v>
      </c>
      <c r="D222" s="49">
        <f>+DAVIVIENDA!E215</f>
        <v>29340</v>
      </c>
      <c r="E222" s="49">
        <f>+AVAL!E215</f>
        <v>1155</v>
      </c>
      <c r="F222" s="68">
        <f t="shared" si="13"/>
        <v>216198036.33962265</v>
      </c>
      <c r="G222" s="68">
        <f t="shared" si="14"/>
        <v>201351319.09637776</v>
      </c>
      <c r="H222" s="68">
        <f t="shared" si="15"/>
        <v>264956212.10270271</v>
      </c>
      <c r="I222" s="123">
        <f t="shared" si="16"/>
        <v>0</v>
      </c>
      <c r="J222" s="123">
        <f t="shared" si="16"/>
        <v>4.7945205479451242E-3</v>
      </c>
      <c r="K222" s="123">
        <f t="shared" si="16"/>
        <v>4.347826086956455E-3</v>
      </c>
    </row>
    <row r="223" spans="2:11" x14ac:dyDescent="0.2">
      <c r="B223" s="124">
        <v>42690</v>
      </c>
      <c r="C223" s="49">
        <f>+BBVA!E216</f>
        <v>270</v>
      </c>
      <c r="D223" s="49">
        <f>+DAVIVIENDA!E216</f>
        <v>28600</v>
      </c>
      <c r="E223" s="49">
        <f>+AVAL!E216</f>
        <v>1170</v>
      </c>
      <c r="F223" s="68">
        <f t="shared" si="13"/>
        <v>216198036.33962265</v>
      </c>
      <c r="G223" s="68">
        <f t="shared" si="14"/>
        <v>196272928.6351876</v>
      </c>
      <c r="H223" s="68">
        <f t="shared" si="15"/>
        <v>268397201.87027028</v>
      </c>
      <c r="I223" s="123">
        <f t="shared" si="16"/>
        <v>0</v>
      </c>
      <c r="J223" s="123">
        <f t="shared" si="16"/>
        <v>-2.5221540558963852E-2</v>
      </c>
      <c r="K223" s="123">
        <f t="shared" si="16"/>
        <v>1.2987012987013016E-2</v>
      </c>
    </row>
    <row r="224" spans="2:11" x14ac:dyDescent="0.2">
      <c r="B224" s="124">
        <v>42691</v>
      </c>
      <c r="C224" s="49">
        <f>+BBVA!E217</f>
        <v>265</v>
      </c>
      <c r="D224" s="49">
        <f>+DAVIVIENDA!E217</f>
        <v>29000</v>
      </c>
      <c r="E224" s="49">
        <f>+AVAL!E217</f>
        <v>1170</v>
      </c>
      <c r="F224" s="68">
        <f t="shared" si="13"/>
        <v>212194369</v>
      </c>
      <c r="G224" s="68">
        <f t="shared" si="14"/>
        <v>199018004.56015524</v>
      </c>
      <c r="H224" s="68">
        <f t="shared" si="15"/>
        <v>268397201.87027028</v>
      </c>
      <c r="I224" s="123">
        <f t="shared" si="16"/>
        <v>-1.8518518518518542E-2</v>
      </c>
      <c r="J224" s="123">
        <f t="shared" si="16"/>
        <v>1.3986013986013925E-2</v>
      </c>
      <c r="K224" s="123">
        <f t="shared" si="16"/>
        <v>0</v>
      </c>
    </row>
    <row r="225" spans="2:11" x14ac:dyDescent="0.2">
      <c r="B225" s="124">
        <v>42692</v>
      </c>
      <c r="C225" s="49">
        <f>+BBVA!E218</f>
        <v>265</v>
      </c>
      <c r="D225" s="49">
        <f>+DAVIVIENDA!E218</f>
        <v>28900</v>
      </c>
      <c r="E225" s="49">
        <f>+AVAL!E218</f>
        <v>1160</v>
      </c>
      <c r="F225" s="68">
        <f t="shared" si="13"/>
        <v>212194369</v>
      </c>
      <c r="G225" s="68">
        <f t="shared" si="14"/>
        <v>198331735.57891333</v>
      </c>
      <c r="H225" s="68">
        <f t="shared" si="15"/>
        <v>266103208.69189191</v>
      </c>
      <c r="I225" s="123">
        <f t="shared" si="16"/>
        <v>0</v>
      </c>
      <c r="J225" s="123">
        <f t="shared" si="16"/>
        <v>-3.4482758620689507E-3</v>
      </c>
      <c r="K225" s="123">
        <f t="shared" si="16"/>
        <v>-8.5470085470085288E-3</v>
      </c>
    </row>
    <row r="226" spans="2:11" x14ac:dyDescent="0.2">
      <c r="B226" s="124">
        <v>42695</v>
      </c>
      <c r="C226" s="49">
        <f>+BBVA!E219</f>
        <v>265</v>
      </c>
      <c r="D226" s="49">
        <f>+DAVIVIENDA!E219</f>
        <v>29000</v>
      </c>
      <c r="E226" s="49">
        <f>+AVAL!E219</f>
        <v>1165</v>
      </c>
      <c r="F226" s="68">
        <f t="shared" si="13"/>
        <v>212194369</v>
      </c>
      <c r="G226" s="68">
        <f t="shared" si="14"/>
        <v>199018004.56015524</v>
      </c>
      <c r="H226" s="68">
        <f t="shared" si="15"/>
        <v>267250205.28108111</v>
      </c>
      <c r="I226" s="123">
        <f t="shared" si="16"/>
        <v>0</v>
      </c>
      <c r="J226" s="123">
        <f t="shared" si="16"/>
        <v>3.4602076124567323E-3</v>
      </c>
      <c r="K226" s="123">
        <f t="shared" si="16"/>
        <v>4.3103448275862528E-3</v>
      </c>
    </row>
    <row r="227" spans="2:11" x14ac:dyDescent="0.2">
      <c r="B227" s="124">
        <v>42696</v>
      </c>
      <c r="C227" s="49">
        <f>+BBVA!E220</f>
        <v>265</v>
      </c>
      <c r="D227" s="49">
        <f>+DAVIVIENDA!E220</f>
        <v>29200</v>
      </c>
      <c r="E227" s="49">
        <f>+AVAL!E220</f>
        <v>1150</v>
      </c>
      <c r="F227" s="68">
        <f t="shared" si="13"/>
        <v>212194369</v>
      </c>
      <c r="G227" s="68">
        <f t="shared" si="14"/>
        <v>200390542.5226391</v>
      </c>
      <c r="H227" s="68">
        <f t="shared" si="15"/>
        <v>263809215.51351354</v>
      </c>
      <c r="I227" s="123">
        <f t="shared" si="16"/>
        <v>0</v>
      </c>
      <c r="J227" s="123">
        <f t="shared" si="16"/>
        <v>6.8965517241380506E-3</v>
      </c>
      <c r="K227" s="123">
        <f t="shared" si="16"/>
        <v>-1.2875536480686721E-2</v>
      </c>
    </row>
    <row r="228" spans="2:11" x14ac:dyDescent="0.2">
      <c r="B228" s="124">
        <v>42697</v>
      </c>
      <c r="C228" s="49">
        <f>+BBVA!E221</f>
        <v>265</v>
      </c>
      <c r="D228" s="49">
        <f>+DAVIVIENDA!E221</f>
        <v>28980</v>
      </c>
      <c r="E228" s="49">
        <f>+AVAL!E221</f>
        <v>1150</v>
      </c>
      <c r="F228" s="68">
        <f t="shared" si="13"/>
        <v>212194369</v>
      </c>
      <c r="G228" s="68">
        <f t="shared" si="14"/>
        <v>198880750.76390687</v>
      </c>
      <c r="H228" s="68">
        <f t="shared" si="15"/>
        <v>263809215.51351354</v>
      </c>
      <c r="I228" s="123">
        <f t="shared" si="16"/>
        <v>0</v>
      </c>
      <c r="J228" s="123">
        <f t="shared" si="16"/>
        <v>-7.534246575342551E-3</v>
      </c>
      <c r="K228" s="123">
        <f t="shared" si="16"/>
        <v>0</v>
      </c>
    </row>
    <row r="229" spans="2:11" x14ac:dyDescent="0.2">
      <c r="B229" s="124">
        <v>42698</v>
      </c>
      <c r="C229" s="49">
        <f>+BBVA!E222</f>
        <v>261</v>
      </c>
      <c r="D229" s="49">
        <f>+DAVIVIENDA!E222</f>
        <v>28900</v>
      </c>
      <c r="E229" s="49">
        <f>+AVAL!E222</f>
        <v>1150</v>
      </c>
      <c r="F229" s="68">
        <f t="shared" si="13"/>
        <v>208991435.12830189</v>
      </c>
      <c r="G229" s="68">
        <f t="shared" si="14"/>
        <v>198331735.57891333</v>
      </c>
      <c r="H229" s="68">
        <f t="shared" si="15"/>
        <v>263809215.51351354</v>
      </c>
      <c r="I229" s="123">
        <f t="shared" si="16"/>
        <v>-1.5094339622641501E-2</v>
      </c>
      <c r="J229" s="123">
        <f t="shared" si="16"/>
        <v>-2.7605244996549523E-3</v>
      </c>
      <c r="K229" s="123">
        <f t="shared" si="16"/>
        <v>0</v>
      </c>
    </row>
    <row r="230" spans="2:11" x14ac:dyDescent="0.2">
      <c r="B230" s="124">
        <v>42699</v>
      </c>
      <c r="C230" s="49">
        <f>+BBVA!E223</f>
        <v>261</v>
      </c>
      <c r="D230" s="49">
        <f>+DAVIVIENDA!E223</f>
        <v>28940</v>
      </c>
      <c r="E230" s="49">
        <f>+AVAL!E223</f>
        <v>1150</v>
      </c>
      <c r="F230" s="68">
        <f t="shared" si="13"/>
        <v>208991435.12830189</v>
      </c>
      <c r="G230" s="68">
        <f t="shared" si="14"/>
        <v>198606243.17141011</v>
      </c>
      <c r="H230" s="68">
        <f t="shared" si="15"/>
        <v>263809215.51351354</v>
      </c>
      <c r="I230" s="123">
        <f t="shared" si="16"/>
        <v>0</v>
      </c>
      <c r="J230" s="123">
        <f t="shared" si="16"/>
        <v>1.3840830449827831E-3</v>
      </c>
      <c r="K230" s="123">
        <f t="shared" si="16"/>
        <v>0</v>
      </c>
    </row>
    <row r="231" spans="2:11" x14ac:dyDescent="0.2">
      <c r="B231" s="124">
        <v>42702</v>
      </c>
      <c r="C231" s="49">
        <f>+BBVA!E224</f>
        <v>265</v>
      </c>
      <c r="D231" s="49">
        <f>+DAVIVIENDA!E224</f>
        <v>28900</v>
      </c>
      <c r="E231" s="49">
        <f>+AVAL!E224</f>
        <v>1145</v>
      </c>
      <c r="F231" s="68">
        <f t="shared" si="13"/>
        <v>212194369</v>
      </c>
      <c r="G231" s="68">
        <f t="shared" si="14"/>
        <v>198331735.57891333</v>
      </c>
      <c r="H231" s="68">
        <f t="shared" si="15"/>
        <v>262662218.92432433</v>
      </c>
      <c r="I231" s="123">
        <f t="shared" si="16"/>
        <v>1.5325670498084282E-2</v>
      </c>
      <c r="J231" s="123">
        <f t="shared" si="16"/>
        <v>-1.3821700069109339E-3</v>
      </c>
      <c r="K231" s="123">
        <f t="shared" si="16"/>
        <v>-4.3478260869565686E-3</v>
      </c>
    </row>
    <row r="232" spans="2:11" x14ac:dyDescent="0.2">
      <c r="B232" s="124">
        <v>42703</v>
      </c>
      <c r="C232" s="49">
        <f>+BBVA!E225</f>
        <v>265</v>
      </c>
      <c r="D232" s="49">
        <f>+DAVIVIENDA!E225</f>
        <v>28520</v>
      </c>
      <c r="E232" s="49">
        <f>+AVAL!E225</f>
        <v>1155</v>
      </c>
      <c r="F232" s="68">
        <f t="shared" si="13"/>
        <v>212194369</v>
      </c>
      <c r="G232" s="68">
        <f t="shared" si="14"/>
        <v>195723913.45019406</v>
      </c>
      <c r="H232" s="68">
        <f t="shared" si="15"/>
        <v>264956212.10270271</v>
      </c>
      <c r="I232" s="123">
        <f t="shared" si="16"/>
        <v>0</v>
      </c>
      <c r="J232" s="123">
        <f t="shared" si="16"/>
        <v>-1.3148788927335613E-2</v>
      </c>
      <c r="K232" s="123">
        <f t="shared" si="16"/>
        <v>8.7336244541484521E-3</v>
      </c>
    </row>
    <row r="233" spans="2:11" x14ac:dyDescent="0.2">
      <c r="B233" s="124">
        <v>42704</v>
      </c>
      <c r="C233" s="49">
        <f>+BBVA!E226</f>
        <v>260</v>
      </c>
      <c r="D233" s="49">
        <f>+DAVIVIENDA!E226</f>
        <v>28660</v>
      </c>
      <c r="E233" s="49">
        <f>+AVAL!E226</f>
        <v>1165</v>
      </c>
      <c r="F233" s="68">
        <f t="shared" si="13"/>
        <v>208190701.66037735</v>
      </c>
      <c r="G233" s="68">
        <f t="shared" si="14"/>
        <v>196684690.02393275</v>
      </c>
      <c r="H233" s="68">
        <f t="shared" si="15"/>
        <v>267250205.28108111</v>
      </c>
      <c r="I233" s="123">
        <f t="shared" si="16"/>
        <v>-1.886792452830191E-2</v>
      </c>
      <c r="J233" s="123">
        <f t="shared" si="16"/>
        <v>4.9088359046284011E-3</v>
      </c>
      <c r="K233" s="123">
        <f t="shared" si="16"/>
        <v>8.6580086580087517E-3</v>
      </c>
    </row>
    <row r="234" spans="2:11" x14ac:dyDescent="0.2">
      <c r="B234" s="124">
        <v>42705</v>
      </c>
      <c r="C234" s="49">
        <f>+BBVA!E227</f>
        <v>260</v>
      </c>
      <c r="D234" s="49">
        <f>+DAVIVIENDA!E227</f>
        <v>28960</v>
      </c>
      <c r="E234" s="49">
        <f>+AVAL!E227</f>
        <v>1165</v>
      </c>
      <c r="F234" s="68">
        <f t="shared" si="13"/>
        <v>208190701.66037735</v>
      </c>
      <c r="G234" s="68">
        <f t="shared" si="14"/>
        <v>198743496.96765849</v>
      </c>
      <c r="H234" s="68">
        <f t="shared" si="15"/>
        <v>267250205.28108111</v>
      </c>
      <c r="I234" s="123">
        <f t="shared" si="16"/>
        <v>0</v>
      </c>
      <c r="J234" s="123">
        <f t="shared" si="16"/>
        <v>1.0467550593161153E-2</v>
      </c>
      <c r="K234" s="123">
        <f t="shared" si="16"/>
        <v>0</v>
      </c>
    </row>
    <row r="235" spans="2:11" x14ac:dyDescent="0.2">
      <c r="B235" s="124">
        <v>42706</v>
      </c>
      <c r="C235" s="49">
        <f>+BBVA!E228</f>
        <v>260</v>
      </c>
      <c r="D235" s="49">
        <f>+DAVIVIENDA!E228</f>
        <v>29060</v>
      </c>
      <c r="E235" s="49">
        <f>+AVAL!E228</f>
        <v>1160</v>
      </c>
      <c r="F235" s="68">
        <f t="shared" si="13"/>
        <v>208190701.66037735</v>
      </c>
      <c r="G235" s="68">
        <f t="shared" si="14"/>
        <v>199429765.9489004</v>
      </c>
      <c r="H235" s="68">
        <f t="shared" si="15"/>
        <v>266103208.69189191</v>
      </c>
      <c r="I235" s="123">
        <f t="shared" si="16"/>
        <v>0</v>
      </c>
      <c r="J235" s="123">
        <f t="shared" si="16"/>
        <v>3.4530386740331338E-3</v>
      </c>
      <c r="K235" s="123">
        <f t="shared" si="16"/>
        <v>-4.2918454935622777E-3</v>
      </c>
    </row>
    <row r="236" spans="2:11" x14ac:dyDescent="0.2">
      <c r="B236" s="124">
        <v>42709</v>
      </c>
      <c r="C236" s="49">
        <f>+BBVA!E229</f>
        <v>260</v>
      </c>
      <c r="D236" s="49">
        <f>+DAVIVIENDA!E229</f>
        <v>29200</v>
      </c>
      <c r="E236" s="49">
        <f>+AVAL!E229</f>
        <v>1215</v>
      </c>
      <c r="F236" s="68">
        <f t="shared" si="13"/>
        <v>208190701.66037735</v>
      </c>
      <c r="G236" s="68">
        <f t="shared" si="14"/>
        <v>200390542.5226391</v>
      </c>
      <c r="H236" s="68">
        <f t="shared" si="15"/>
        <v>278720171.17297298</v>
      </c>
      <c r="I236" s="123">
        <f t="shared" si="16"/>
        <v>0</v>
      </c>
      <c r="J236" s="123">
        <f t="shared" si="16"/>
        <v>4.8176187198899515E-3</v>
      </c>
      <c r="K236" s="123">
        <f t="shared" si="16"/>
        <v>4.7413793103448225E-2</v>
      </c>
    </row>
    <row r="237" spans="2:11" x14ac:dyDescent="0.2">
      <c r="B237" s="124">
        <v>42710</v>
      </c>
      <c r="C237" s="49">
        <f>+BBVA!E230</f>
        <v>260</v>
      </c>
      <c r="D237" s="49">
        <f>+DAVIVIENDA!E230</f>
        <v>29300</v>
      </c>
      <c r="E237" s="49">
        <f>+AVAL!E230</f>
        <v>1220</v>
      </c>
      <c r="F237" s="68">
        <f t="shared" si="13"/>
        <v>208190701.66037735</v>
      </c>
      <c r="G237" s="68">
        <f t="shared" si="14"/>
        <v>201076811.50388101</v>
      </c>
      <c r="H237" s="68">
        <f t="shared" si="15"/>
        <v>279867167.76216215</v>
      </c>
      <c r="I237" s="123">
        <f t="shared" si="16"/>
        <v>0</v>
      </c>
      <c r="J237" s="123">
        <f t="shared" si="16"/>
        <v>3.42465753424656E-3</v>
      </c>
      <c r="K237" s="123">
        <f t="shared" si="16"/>
        <v>4.1152263374484976E-3</v>
      </c>
    </row>
    <row r="238" spans="2:11" x14ac:dyDescent="0.2">
      <c r="B238" s="124">
        <v>42711</v>
      </c>
      <c r="C238" s="49">
        <f>+BBVA!E231</f>
        <v>260</v>
      </c>
      <c r="D238" s="49">
        <f>+DAVIVIENDA!E231</f>
        <v>29300</v>
      </c>
      <c r="E238" s="49">
        <f>+AVAL!E231</f>
        <v>1220</v>
      </c>
      <c r="F238" s="68">
        <f t="shared" si="13"/>
        <v>208190701.66037735</v>
      </c>
      <c r="G238" s="68">
        <f t="shared" si="14"/>
        <v>201076811.50388101</v>
      </c>
      <c r="H238" s="68">
        <f t="shared" si="15"/>
        <v>279867167.76216215</v>
      </c>
      <c r="I238" s="123">
        <f t="shared" si="16"/>
        <v>0</v>
      </c>
      <c r="J238" s="123">
        <f t="shared" si="16"/>
        <v>0</v>
      </c>
      <c r="K238" s="123">
        <f t="shared" si="16"/>
        <v>0</v>
      </c>
    </row>
    <row r="239" spans="2:11" x14ac:dyDescent="0.2">
      <c r="B239" s="124">
        <v>42713</v>
      </c>
      <c r="C239" s="49">
        <f>+BBVA!E232</f>
        <v>260</v>
      </c>
      <c r="D239" s="49">
        <f>+DAVIVIENDA!E232</f>
        <v>29100</v>
      </c>
      <c r="E239" s="49">
        <f>+AVAL!E232</f>
        <v>1200</v>
      </c>
      <c r="F239" s="68">
        <f t="shared" si="13"/>
        <v>208190701.66037735</v>
      </c>
      <c r="G239" s="68">
        <f t="shared" si="14"/>
        <v>199704273.54139715</v>
      </c>
      <c r="H239" s="68">
        <f t="shared" si="15"/>
        <v>275279181.4054054</v>
      </c>
      <c r="I239" s="123">
        <f t="shared" si="16"/>
        <v>0</v>
      </c>
      <c r="J239" s="123">
        <f t="shared" si="16"/>
        <v>-6.8259385665530191E-3</v>
      </c>
      <c r="K239" s="123">
        <f t="shared" si="16"/>
        <v>-1.6393442622950786E-2</v>
      </c>
    </row>
    <row r="240" spans="2:11" x14ac:dyDescent="0.2">
      <c r="B240" s="124">
        <v>42716</v>
      </c>
      <c r="C240" s="49">
        <f>+BBVA!E233</f>
        <v>260</v>
      </c>
      <c r="D240" s="49">
        <f>+DAVIVIENDA!E233</f>
        <v>29600</v>
      </c>
      <c r="E240" s="49">
        <f>+AVAL!E233</f>
        <v>1150</v>
      </c>
      <c r="F240" s="68">
        <f t="shared" si="13"/>
        <v>208190701.66037735</v>
      </c>
      <c r="G240" s="68">
        <f t="shared" si="14"/>
        <v>203135618.44760674</v>
      </c>
      <c r="H240" s="68">
        <f t="shared" si="15"/>
        <v>263809215.51351354</v>
      </c>
      <c r="I240" s="123">
        <f t="shared" si="16"/>
        <v>0</v>
      </c>
      <c r="J240" s="123">
        <f t="shared" si="16"/>
        <v>1.7182130584192514E-2</v>
      </c>
      <c r="K240" s="123">
        <f t="shared" si="16"/>
        <v>-4.1666666666666574E-2</v>
      </c>
    </row>
    <row r="241" spans="2:11" x14ac:dyDescent="0.2">
      <c r="B241" s="124">
        <v>42717</v>
      </c>
      <c r="C241" s="49">
        <f>+BBVA!E234</f>
        <v>260</v>
      </c>
      <c r="D241" s="49">
        <f>+DAVIVIENDA!E234</f>
        <v>29600</v>
      </c>
      <c r="E241" s="49">
        <f>+AVAL!E234</f>
        <v>1195</v>
      </c>
      <c r="F241" s="68">
        <f t="shared" si="13"/>
        <v>208190701.66037735</v>
      </c>
      <c r="G241" s="68">
        <f t="shared" si="14"/>
        <v>203135618.44760674</v>
      </c>
      <c r="H241" s="68">
        <f t="shared" si="15"/>
        <v>274132184.81621623</v>
      </c>
      <c r="I241" s="123">
        <f t="shared" si="16"/>
        <v>0</v>
      </c>
      <c r="J241" s="123">
        <f t="shared" si="16"/>
        <v>0</v>
      </c>
      <c r="K241" s="123">
        <f t="shared" si="16"/>
        <v>3.9130434782608664E-2</v>
      </c>
    </row>
    <row r="242" spans="2:11" x14ac:dyDescent="0.2">
      <c r="B242" s="124">
        <v>42718</v>
      </c>
      <c r="C242" s="49">
        <f>+BBVA!E235</f>
        <v>260</v>
      </c>
      <c r="D242" s="49">
        <f>+DAVIVIENDA!E235</f>
        <v>29700</v>
      </c>
      <c r="E242" s="49">
        <f>+AVAL!E235</f>
        <v>1190</v>
      </c>
      <c r="F242" s="68">
        <f t="shared" si="13"/>
        <v>208190701.66037735</v>
      </c>
      <c r="G242" s="68">
        <f t="shared" si="14"/>
        <v>203821887.42884865</v>
      </c>
      <c r="H242" s="68">
        <f t="shared" si="15"/>
        <v>272985188.22702706</v>
      </c>
      <c r="I242" s="123">
        <f t="shared" si="16"/>
        <v>0</v>
      </c>
      <c r="J242" s="123">
        <f t="shared" si="16"/>
        <v>3.3783783783783634E-3</v>
      </c>
      <c r="K242" s="123">
        <f t="shared" si="16"/>
        <v>-4.1841004184099782E-3</v>
      </c>
    </row>
    <row r="243" spans="2:11" x14ac:dyDescent="0.2">
      <c r="B243" s="124">
        <v>42719</v>
      </c>
      <c r="C243" s="49">
        <f>+BBVA!E236</f>
        <v>260</v>
      </c>
      <c r="D243" s="49">
        <f>+DAVIVIENDA!E236</f>
        <v>30000</v>
      </c>
      <c r="E243" s="49">
        <f>+AVAL!E236</f>
        <v>1190</v>
      </c>
      <c r="F243" s="68">
        <f t="shared" si="13"/>
        <v>208190701.66037735</v>
      </c>
      <c r="G243" s="68">
        <f t="shared" si="14"/>
        <v>205880694.37257439</v>
      </c>
      <c r="H243" s="68">
        <f t="shared" si="15"/>
        <v>272985188.22702706</v>
      </c>
      <c r="I243" s="123">
        <f t="shared" si="16"/>
        <v>0</v>
      </c>
      <c r="J243" s="123">
        <f t="shared" si="16"/>
        <v>1.0101010101010057E-2</v>
      </c>
      <c r="K243" s="123">
        <f t="shared" si="16"/>
        <v>0</v>
      </c>
    </row>
    <row r="244" spans="2:11" x14ac:dyDescent="0.2">
      <c r="B244" s="124">
        <v>42720</v>
      </c>
      <c r="C244" s="49">
        <f>+BBVA!E237</f>
        <v>260</v>
      </c>
      <c r="D244" s="49">
        <f>+DAVIVIENDA!E237</f>
        <v>29760</v>
      </c>
      <c r="E244" s="49">
        <f>+AVAL!E237</f>
        <v>1190</v>
      </c>
      <c r="F244" s="68">
        <f t="shared" si="13"/>
        <v>208190701.66037735</v>
      </c>
      <c r="G244" s="68">
        <f t="shared" si="14"/>
        <v>204233648.81759381</v>
      </c>
      <c r="H244" s="68">
        <f t="shared" si="15"/>
        <v>272985188.22702706</v>
      </c>
      <c r="I244" s="123">
        <f t="shared" si="16"/>
        <v>0</v>
      </c>
      <c r="J244" s="123">
        <f t="shared" si="16"/>
        <v>-7.9999999999999065E-3</v>
      </c>
      <c r="K244" s="123">
        <f t="shared" si="16"/>
        <v>0</v>
      </c>
    </row>
    <row r="245" spans="2:11" x14ac:dyDescent="0.2">
      <c r="B245" s="124">
        <v>42723</v>
      </c>
      <c r="C245" s="49">
        <f>+BBVA!E238</f>
        <v>260</v>
      </c>
      <c r="D245" s="49">
        <f>+DAVIVIENDA!E238</f>
        <v>30000</v>
      </c>
      <c r="E245" s="49">
        <f>+AVAL!E238</f>
        <v>1200</v>
      </c>
      <c r="F245" s="68">
        <f t="shared" si="13"/>
        <v>208190701.66037735</v>
      </c>
      <c r="G245" s="68">
        <f t="shared" si="14"/>
        <v>205880694.37257439</v>
      </c>
      <c r="H245" s="68">
        <f t="shared" si="15"/>
        <v>275279181.4054054</v>
      </c>
      <c r="I245" s="123">
        <f t="shared" si="16"/>
        <v>0</v>
      </c>
      <c r="J245" s="123">
        <f t="shared" si="16"/>
        <v>8.0645161290321642E-3</v>
      </c>
      <c r="K245" s="123">
        <f t="shared" si="16"/>
        <v>8.4033613445376864E-3</v>
      </c>
    </row>
    <row r="246" spans="2:11" x14ac:dyDescent="0.2">
      <c r="B246" s="124">
        <v>42724</v>
      </c>
      <c r="C246" s="49">
        <f>+BBVA!E239</f>
        <v>260</v>
      </c>
      <c r="D246" s="49">
        <f>+DAVIVIENDA!E239</f>
        <v>29700</v>
      </c>
      <c r="E246" s="49">
        <f>+AVAL!E239</f>
        <v>1200</v>
      </c>
      <c r="F246" s="68">
        <f t="shared" si="13"/>
        <v>208190701.66037735</v>
      </c>
      <c r="G246" s="68">
        <f t="shared" si="14"/>
        <v>203821887.42884865</v>
      </c>
      <c r="H246" s="68">
        <f t="shared" si="15"/>
        <v>275279181.4054054</v>
      </c>
      <c r="I246" s="123">
        <f t="shared" si="16"/>
        <v>0</v>
      </c>
      <c r="J246" s="123">
        <f t="shared" si="16"/>
        <v>-9.9999999999999568E-3</v>
      </c>
      <c r="K246" s="123">
        <f t="shared" si="16"/>
        <v>0</v>
      </c>
    </row>
    <row r="247" spans="2:11" x14ac:dyDescent="0.2">
      <c r="B247" s="124">
        <v>42725</v>
      </c>
      <c r="C247" s="49">
        <f>+BBVA!E240</f>
        <v>260</v>
      </c>
      <c r="D247" s="49">
        <f>+DAVIVIENDA!E240</f>
        <v>29700</v>
      </c>
      <c r="E247" s="49">
        <f>+AVAL!E240</f>
        <v>1175</v>
      </c>
      <c r="F247" s="68">
        <f t="shared" si="13"/>
        <v>208190701.66037735</v>
      </c>
      <c r="G247" s="68">
        <f t="shared" si="14"/>
        <v>203821887.42884865</v>
      </c>
      <c r="H247" s="68">
        <f t="shared" si="15"/>
        <v>269544198.45945948</v>
      </c>
      <c r="I247" s="123">
        <f t="shared" si="16"/>
        <v>0</v>
      </c>
      <c r="J247" s="123">
        <f t="shared" si="16"/>
        <v>0</v>
      </c>
      <c r="K247" s="123">
        <f t="shared" si="16"/>
        <v>-2.0833333333333235E-2</v>
      </c>
    </row>
    <row r="248" spans="2:11" x14ac:dyDescent="0.2">
      <c r="B248" s="124">
        <v>42726</v>
      </c>
      <c r="C248" s="49">
        <f>+BBVA!E241</f>
        <v>260</v>
      </c>
      <c r="D248" s="49">
        <f>+DAVIVIENDA!E241</f>
        <v>29800</v>
      </c>
      <c r="E248" s="49">
        <f>+AVAL!E241</f>
        <v>1175</v>
      </c>
      <c r="F248" s="68">
        <f t="shared" si="13"/>
        <v>208190701.66037735</v>
      </c>
      <c r="G248" s="68">
        <f t="shared" si="14"/>
        <v>204508156.41009057</v>
      </c>
      <c r="H248" s="68">
        <f t="shared" si="15"/>
        <v>269544198.45945948</v>
      </c>
      <c r="I248" s="123">
        <f t="shared" si="16"/>
        <v>0</v>
      </c>
      <c r="J248" s="123">
        <f t="shared" si="16"/>
        <v>3.3670033670033521E-3</v>
      </c>
      <c r="K248" s="123">
        <f t="shared" si="16"/>
        <v>0</v>
      </c>
    </row>
    <row r="249" spans="2:11" x14ac:dyDescent="0.2">
      <c r="B249" s="124">
        <v>42727</v>
      </c>
      <c r="C249" s="49">
        <f>+BBVA!E242</f>
        <v>260</v>
      </c>
      <c r="D249" s="49">
        <f>+DAVIVIENDA!E242</f>
        <v>29900</v>
      </c>
      <c r="E249" s="49">
        <f>+AVAL!E242</f>
        <v>1180</v>
      </c>
      <c r="F249" s="68">
        <f t="shared" si="13"/>
        <v>208190701.66037735</v>
      </c>
      <c r="G249" s="68">
        <f t="shared" si="14"/>
        <v>205194425.39133248</v>
      </c>
      <c r="H249" s="68">
        <f t="shared" si="15"/>
        <v>270691195.04864866</v>
      </c>
      <c r="I249" s="123">
        <f t="shared" si="16"/>
        <v>0</v>
      </c>
      <c r="J249" s="123">
        <f t="shared" si="16"/>
        <v>3.3557046979865624E-3</v>
      </c>
      <c r="K249" s="123">
        <f t="shared" si="16"/>
        <v>4.2553191489361052E-3</v>
      </c>
    </row>
    <row r="250" spans="2:11" x14ac:dyDescent="0.2">
      <c r="B250" s="124">
        <v>42730</v>
      </c>
      <c r="C250" s="49">
        <f>+BBVA!E243</f>
        <v>260</v>
      </c>
      <c r="D250" s="49">
        <f>+DAVIVIENDA!E243</f>
        <v>29920</v>
      </c>
      <c r="E250" s="49">
        <f>+AVAL!E243</f>
        <v>1185</v>
      </c>
      <c r="F250" s="68">
        <f t="shared" si="13"/>
        <v>208190701.66037735</v>
      </c>
      <c r="G250" s="68">
        <f t="shared" si="14"/>
        <v>205331679.18758085</v>
      </c>
      <c r="H250" s="68">
        <f t="shared" si="15"/>
        <v>271838191.63783783</v>
      </c>
      <c r="I250" s="123">
        <f t="shared" si="16"/>
        <v>0</v>
      </c>
      <c r="J250" s="123">
        <f t="shared" si="16"/>
        <v>6.688963210702022E-4</v>
      </c>
      <c r="K250" s="123">
        <f t="shared" si="16"/>
        <v>4.2372881355931561E-3</v>
      </c>
    </row>
    <row r="251" spans="2:11" x14ac:dyDescent="0.2">
      <c r="B251" s="124">
        <v>42731</v>
      </c>
      <c r="C251" s="49">
        <f>+BBVA!E244</f>
        <v>260</v>
      </c>
      <c r="D251" s="49">
        <f>+DAVIVIENDA!E244</f>
        <v>29880</v>
      </c>
      <c r="E251" s="49">
        <f>+AVAL!E244</f>
        <v>1180</v>
      </c>
      <c r="F251" s="68">
        <f t="shared" si="13"/>
        <v>208190701.66037735</v>
      </c>
      <c r="G251" s="68">
        <f t="shared" si="14"/>
        <v>205057171.5950841</v>
      </c>
      <c r="H251" s="68">
        <f t="shared" si="15"/>
        <v>270691195.04864866</v>
      </c>
      <c r="I251" s="123">
        <f t="shared" si="16"/>
        <v>0</v>
      </c>
      <c r="J251" s="123">
        <f t="shared" si="16"/>
        <v>-1.3368983957218613E-3</v>
      </c>
      <c r="K251" s="123">
        <f t="shared" si="16"/>
        <v>-4.2194092827003583E-3</v>
      </c>
    </row>
    <row r="252" spans="2:11" x14ac:dyDescent="0.2">
      <c r="B252" s="124">
        <v>42732</v>
      </c>
      <c r="C252" s="49">
        <f>+BBVA!E245</f>
        <v>270</v>
      </c>
      <c r="D252" s="49">
        <f>+DAVIVIENDA!E245</f>
        <v>29920</v>
      </c>
      <c r="E252" s="49">
        <f>+AVAL!E245</f>
        <v>1165</v>
      </c>
      <c r="F252" s="68">
        <f t="shared" si="13"/>
        <v>216198036.33962265</v>
      </c>
      <c r="G252" s="68">
        <f t="shared" si="14"/>
        <v>205331679.18758085</v>
      </c>
      <c r="H252" s="68">
        <f t="shared" si="15"/>
        <v>267250205.28108111</v>
      </c>
      <c r="I252" s="123">
        <f t="shared" si="16"/>
        <v>3.8461538461538512E-2</v>
      </c>
      <c r="J252" s="123">
        <f t="shared" si="16"/>
        <v>1.3386880856759735E-3</v>
      </c>
      <c r="K252" s="123">
        <f t="shared" si="16"/>
        <v>-1.2711864406779579E-2</v>
      </c>
    </row>
    <row r="253" spans="2:11" x14ac:dyDescent="0.2">
      <c r="B253" s="124">
        <v>42733</v>
      </c>
      <c r="C253" s="49">
        <f>+BBVA!E246</f>
        <v>270</v>
      </c>
      <c r="D253" s="49">
        <f>+DAVIVIENDA!E246</f>
        <v>30000</v>
      </c>
      <c r="E253" s="49">
        <f>+AVAL!E246</f>
        <v>1180</v>
      </c>
      <c r="F253" s="68">
        <f t="shared" si="13"/>
        <v>216198036.33962265</v>
      </c>
      <c r="G253" s="68">
        <f t="shared" si="14"/>
        <v>205880694.37257439</v>
      </c>
      <c r="H253" s="68">
        <f t="shared" si="15"/>
        <v>270691195.04864866</v>
      </c>
      <c r="I253" s="123">
        <f t="shared" si="16"/>
        <v>0</v>
      </c>
      <c r="J253" s="123">
        <f t="shared" si="16"/>
        <v>2.6737967914438679E-3</v>
      </c>
      <c r="K253" s="123">
        <f t="shared" si="16"/>
        <v>1.287553648068661E-2</v>
      </c>
    </row>
    <row r="254" spans="2:11" x14ac:dyDescent="0.2">
      <c r="B254" s="124">
        <v>42737</v>
      </c>
      <c r="C254" s="49">
        <f>+BBVA!E247</f>
        <v>270</v>
      </c>
      <c r="D254" s="49">
        <f>+DAVIVIENDA!E247</f>
        <v>29840</v>
      </c>
      <c r="E254" s="49">
        <f>+AVAL!E247</f>
        <v>1205</v>
      </c>
      <c r="F254" s="68">
        <f t="shared" si="13"/>
        <v>216198036.33962265</v>
      </c>
      <c r="G254" s="68">
        <f t="shared" si="14"/>
        <v>204782664.00258735</v>
      </c>
      <c r="H254" s="68">
        <f t="shared" si="15"/>
        <v>276426177.99459463</v>
      </c>
      <c r="I254" s="123">
        <f t="shared" si="16"/>
        <v>0</v>
      </c>
      <c r="J254" s="123">
        <f t="shared" si="16"/>
        <v>-5.333333333333223E-3</v>
      </c>
      <c r="K254" s="123">
        <f t="shared" si="16"/>
        <v>2.1186440677966219E-2</v>
      </c>
    </row>
    <row r="255" spans="2:11" x14ac:dyDescent="0.2">
      <c r="B255" s="124">
        <v>42738</v>
      </c>
      <c r="C255" s="49">
        <f>+BBVA!E248</f>
        <v>270</v>
      </c>
      <c r="D255" s="49">
        <f>+DAVIVIENDA!E248</f>
        <v>30720</v>
      </c>
      <c r="E255" s="49">
        <f>+AVAL!E248</f>
        <v>1190</v>
      </c>
      <c r="F255" s="68">
        <f t="shared" si="13"/>
        <v>216198036.33962265</v>
      </c>
      <c r="G255" s="68">
        <f t="shared" si="14"/>
        <v>210821831.03751618</v>
      </c>
      <c r="H255" s="68">
        <f t="shared" si="15"/>
        <v>272985188.22702706</v>
      </c>
      <c r="I255" s="123">
        <f t="shared" si="16"/>
        <v>0</v>
      </c>
      <c r="J255" s="123">
        <f t="shared" si="16"/>
        <v>2.9490616621983812E-2</v>
      </c>
      <c r="K255" s="123">
        <f t="shared" si="16"/>
        <v>-1.2448132780083013E-2</v>
      </c>
    </row>
    <row r="256" spans="2:11" x14ac:dyDescent="0.2">
      <c r="B256" s="124">
        <v>42739</v>
      </c>
      <c r="C256" s="49">
        <f>+BBVA!E249</f>
        <v>270</v>
      </c>
      <c r="D256" s="49">
        <f>+DAVIVIENDA!E249</f>
        <v>31120</v>
      </c>
      <c r="E256" s="49">
        <f>+AVAL!E249</f>
        <v>1220</v>
      </c>
      <c r="F256" s="68">
        <f t="shared" si="13"/>
        <v>216198036.33962265</v>
      </c>
      <c r="G256" s="68">
        <f t="shared" si="14"/>
        <v>213566906.96248385</v>
      </c>
      <c r="H256" s="68">
        <f t="shared" si="15"/>
        <v>279867167.76216215</v>
      </c>
      <c r="I256" s="123">
        <f t="shared" si="16"/>
        <v>0</v>
      </c>
      <c r="J256" s="123">
        <f t="shared" si="16"/>
        <v>1.3020833333333417E-2</v>
      </c>
      <c r="K256" s="123">
        <f t="shared" si="16"/>
        <v>2.5210084033613279E-2</v>
      </c>
    </row>
    <row r="257" spans="2:11" x14ac:dyDescent="0.2">
      <c r="B257" s="124">
        <v>42740</v>
      </c>
      <c r="C257" s="49">
        <f>+BBVA!E250</f>
        <v>270</v>
      </c>
      <c r="D257" s="49">
        <f>+DAVIVIENDA!E250</f>
        <v>31300</v>
      </c>
      <c r="E257" s="49">
        <f>+AVAL!E250</f>
        <v>1230</v>
      </c>
      <c r="F257" s="68">
        <f t="shared" si="13"/>
        <v>216198036.33962265</v>
      </c>
      <c r="G257" s="68">
        <f t="shared" si="14"/>
        <v>214802191.1287193</v>
      </c>
      <c r="H257" s="68">
        <f t="shared" si="15"/>
        <v>282161160.94054055</v>
      </c>
      <c r="I257" s="123">
        <f t="shared" si="16"/>
        <v>0</v>
      </c>
      <c r="J257" s="123">
        <f t="shared" si="16"/>
        <v>5.7840616966581002E-3</v>
      </c>
      <c r="K257" s="123">
        <f t="shared" si="16"/>
        <v>8.1967213114754987E-3</v>
      </c>
    </row>
    <row r="258" spans="2:11" x14ac:dyDescent="0.2">
      <c r="B258" s="124">
        <v>42741</v>
      </c>
      <c r="C258" s="49">
        <f>+BBVA!E251</f>
        <v>260</v>
      </c>
      <c r="D258" s="49">
        <f>+DAVIVIENDA!E251</f>
        <v>31300</v>
      </c>
      <c r="E258" s="49">
        <f>+AVAL!E251</f>
        <v>1205</v>
      </c>
      <c r="F258" s="68">
        <f t="shared" si="13"/>
        <v>208190701.66037735</v>
      </c>
      <c r="G258" s="68">
        <f t="shared" si="14"/>
        <v>214802191.1287193</v>
      </c>
      <c r="H258" s="68">
        <f t="shared" si="15"/>
        <v>276426177.99459463</v>
      </c>
      <c r="I258" s="123">
        <f t="shared" si="16"/>
        <v>-3.7037037037037084E-2</v>
      </c>
      <c r="J258" s="123">
        <f t="shared" si="16"/>
        <v>0</v>
      </c>
      <c r="K258" s="123">
        <f t="shared" si="16"/>
        <v>-2.0325203252032423E-2</v>
      </c>
    </row>
    <row r="259" spans="2:11" x14ac:dyDescent="0.2">
      <c r="B259" s="124">
        <v>42745</v>
      </c>
      <c r="C259" s="49">
        <f>+BBVA!E252</f>
        <v>260</v>
      </c>
      <c r="D259" s="49">
        <f>+DAVIVIENDA!E252</f>
        <v>30640</v>
      </c>
      <c r="E259" s="49">
        <f>+AVAL!E252</f>
        <v>1215</v>
      </c>
      <c r="F259" s="68">
        <f t="shared" si="13"/>
        <v>208190701.66037735</v>
      </c>
      <c r="G259" s="68">
        <f t="shared" si="14"/>
        <v>210272815.85252264</v>
      </c>
      <c r="H259" s="68">
        <f t="shared" si="15"/>
        <v>278720171.17297298</v>
      </c>
      <c r="I259" s="123">
        <f t="shared" si="16"/>
        <v>0</v>
      </c>
      <c r="J259" s="123">
        <f t="shared" si="16"/>
        <v>-2.1086261980830773E-2</v>
      </c>
      <c r="K259" s="123">
        <f t="shared" si="16"/>
        <v>8.2987551867218651E-3</v>
      </c>
    </row>
    <row r="260" spans="2:11" x14ac:dyDescent="0.2">
      <c r="B260" s="124">
        <v>42746</v>
      </c>
      <c r="C260" s="49">
        <f>+BBVA!E253</f>
        <v>260</v>
      </c>
      <c r="D260" s="49">
        <f>+DAVIVIENDA!E253</f>
        <v>30640</v>
      </c>
      <c r="E260" s="49">
        <f>+AVAL!E253</f>
        <v>1205</v>
      </c>
      <c r="F260" s="68">
        <f t="shared" si="13"/>
        <v>208190701.66037735</v>
      </c>
      <c r="G260" s="68">
        <f t="shared" si="14"/>
        <v>210272815.85252264</v>
      </c>
      <c r="H260" s="68">
        <f t="shared" si="15"/>
        <v>276426177.99459463</v>
      </c>
      <c r="I260" s="123">
        <f t="shared" si="16"/>
        <v>0</v>
      </c>
      <c r="J260" s="123">
        <f t="shared" si="16"/>
        <v>0</v>
      </c>
      <c r="K260" s="123">
        <f t="shared" si="16"/>
        <v>-8.2304526748969951E-3</v>
      </c>
    </row>
    <row r="261" spans="2:11" x14ac:dyDescent="0.2">
      <c r="B261" s="124">
        <v>42747</v>
      </c>
      <c r="C261" s="49">
        <f>+BBVA!E254</f>
        <v>261</v>
      </c>
      <c r="D261" s="49">
        <f>+DAVIVIENDA!E254</f>
        <v>30680</v>
      </c>
      <c r="E261" s="49">
        <f>+AVAL!E254</f>
        <v>1210</v>
      </c>
      <c r="F261" s="68">
        <f t="shared" si="13"/>
        <v>208991435.12830189</v>
      </c>
      <c r="G261" s="68">
        <f t="shared" si="14"/>
        <v>210547323.44501942</v>
      </c>
      <c r="H261" s="68">
        <f t="shared" si="15"/>
        <v>277573174.58378381</v>
      </c>
      <c r="I261" s="123">
        <f t="shared" si="16"/>
        <v>3.8461538461538798E-3</v>
      </c>
      <c r="J261" s="123">
        <f t="shared" si="16"/>
        <v>1.305483028720706E-3</v>
      </c>
      <c r="K261" s="123">
        <f t="shared" si="16"/>
        <v>4.1493775933609325E-3</v>
      </c>
    </row>
    <row r="262" spans="2:11" x14ac:dyDescent="0.2">
      <c r="B262" s="124">
        <v>42748</v>
      </c>
      <c r="C262" s="49">
        <f>+BBVA!E255</f>
        <v>261</v>
      </c>
      <c r="D262" s="49">
        <f>+DAVIVIENDA!E255</f>
        <v>30660</v>
      </c>
      <c r="E262" s="49">
        <f>+AVAL!E255</f>
        <v>1205</v>
      </c>
      <c r="F262" s="68">
        <f t="shared" si="13"/>
        <v>208991435.12830189</v>
      </c>
      <c r="G262" s="68">
        <f t="shared" si="14"/>
        <v>210410069.64877105</v>
      </c>
      <c r="H262" s="68">
        <f t="shared" si="15"/>
        <v>276426177.99459463</v>
      </c>
      <c r="I262" s="123">
        <f t="shared" si="16"/>
        <v>0</v>
      </c>
      <c r="J262" s="123">
        <f t="shared" si="16"/>
        <v>-6.5189048239892584E-4</v>
      </c>
      <c r="K262" s="123">
        <f t="shared" si="16"/>
        <v>-4.1322314049586145E-3</v>
      </c>
    </row>
    <row r="263" spans="2:11" x14ac:dyDescent="0.2">
      <c r="B263" s="124">
        <v>42751</v>
      </c>
      <c r="C263" s="49">
        <f>+BBVA!E256</f>
        <v>261</v>
      </c>
      <c r="D263" s="49">
        <f>+DAVIVIENDA!E256</f>
        <v>30580</v>
      </c>
      <c r="E263" s="49">
        <f>+AVAL!E256</f>
        <v>1190</v>
      </c>
      <c r="F263" s="68">
        <f t="shared" si="13"/>
        <v>208991435.12830189</v>
      </c>
      <c r="G263" s="68">
        <f t="shared" si="14"/>
        <v>209861054.46377751</v>
      </c>
      <c r="H263" s="68">
        <f t="shared" si="15"/>
        <v>272985188.22702706</v>
      </c>
      <c r="I263" s="123">
        <f t="shared" si="16"/>
        <v>0</v>
      </c>
      <c r="J263" s="123">
        <f t="shared" si="16"/>
        <v>-2.6092628832355027E-3</v>
      </c>
      <c r="K263" s="123">
        <f t="shared" si="16"/>
        <v>-1.2448132780083013E-2</v>
      </c>
    </row>
    <row r="264" spans="2:11" x14ac:dyDescent="0.2">
      <c r="B264" s="124">
        <v>42752</v>
      </c>
      <c r="C264" s="49">
        <f>+BBVA!E257</f>
        <v>261</v>
      </c>
      <c r="D264" s="49">
        <f>+DAVIVIENDA!E257</f>
        <v>30500</v>
      </c>
      <c r="E264" s="49">
        <f>+AVAL!E257</f>
        <v>1210</v>
      </c>
      <c r="F264" s="68">
        <f t="shared" si="13"/>
        <v>208991435.12830189</v>
      </c>
      <c r="G264" s="68">
        <f t="shared" si="14"/>
        <v>209312039.27878398</v>
      </c>
      <c r="H264" s="68">
        <f t="shared" si="15"/>
        <v>277573174.58378381</v>
      </c>
      <c r="I264" s="123">
        <f t="shared" si="16"/>
        <v>0</v>
      </c>
      <c r="J264" s="123">
        <f t="shared" si="16"/>
        <v>-2.6160889470242155E-3</v>
      </c>
      <c r="K264" s="123">
        <f t="shared" si="16"/>
        <v>1.6806722689075591E-2</v>
      </c>
    </row>
    <row r="265" spans="2:11" x14ac:dyDescent="0.2">
      <c r="B265" s="124">
        <v>42753</v>
      </c>
      <c r="C265" s="49">
        <f>+BBVA!E258</f>
        <v>261</v>
      </c>
      <c r="D265" s="49">
        <f>+DAVIVIENDA!E258</f>
        <v>30600</v>
      </c>
      <c r="E265" s="49">
        <f>+AVAL!E258</f>
        <v>1205</v>
      </c>
      <c r="F265" s="68">
        <f t="shared" si="13"/>
        <v>208991435.12830189</v>
      </c>
      <c r="G265" s="68">
        <f t="shared" si="14"/>
        <v>209998308.26002589</v>
      </c>
      <c r="H265" s="68">
        <f t="shared" si="15"/>
        <v>276426177.99459463</v>
      </c>
      <c r="I265" s="123">
        <f t="shared" si="16"/>
        <v>0</v>
      </c>
      <c r="J265" s="123">
        <f t="shared" si="16"/>
        <v>3.2786885245901496E-3</v>
      </c>
      <c r="K265" s="123">
        <f t="shared" si="16"/>
        <v>-4.1322314049586145E-3</v>
      </c>
    </row>
    <row r="266" spans="2:11" x14ac:dyDescent="0.2">
      <c r="B266" s="124">
        <v>42754</v>
      </c>
      <c r="C266" s="49">
        <f>+BBVA!E259</f>
        <v>261</v>
      </c>
      <c r="D266" s="49">
        <f>+DAVIVIENDA!E259</f>
        <v>30520</v>
      </c>
      <c r="E266" s="49">
        <f>+AVAL!E259</f>
        <v>1200</v>
      </c>
      <c r="F266" s="68">
        <f t="shared" si="13"/>
        <v>208991435.12830189</v>
      </c>
      <c r="G266" s="68">
        <f t="shared" si="14"/>
        <v>209449293.07503235</v>
      </c>
      <c r="H266" s="68">
        <f t="shared" si="15"/>
        <v>275279181.4054054</v>
      </c>
      <c r="I266" s="123">
        <f t="shared" si="16"/>
        <v>0</v>
      </c>
      <c r="J266" s="123">
        <f t="shared" si="16"/>
        <v>-2.614379084967337E-3</v>
      </c>
      <c r="K266" s="123">
        <f t="shared" si="16"/>
        <v>-4.1493775933611476E-3</v>
      </c>
    </row>
    <row r="267" spans="2:11" x14ac:dyDescent="0.2">
      <c r="B267" s="124">
        <v>42755</v>
      </c>
      <c r="C267" s="49">
        <f>+BBVA!E260</f>
        <v>261</v>
      </c>
      <c r="D267" s="49">
        <f>+DAVIVIENDA!E260</f>
        <v>30900</v>
      </c>
      <c r="E267" s="49">
        <f>+AVAL!E260</f>
        <v>1180</v>
      </c>
      <c r="F267" s="68">
        <f t="shared" ref="F267:F330" si="17">+$D$4*C267</f>
        <v>208991435.12830189</v>
      </c>
      <c r="G267" s="68">
        <f t="shared" ref="G267:G330" si="18">+$E$4*D267</f>
        <v>212057115.20375162</v>
      </c>
      <c r="H267" s="68">
        <f t="shared" ref="H267:H330" si="19">+$F$4*E267</f>
        <v>270691195.04864866</v>
      </c>
      <c r="I267" s="123">
        <f t="shared" ref="I267:K330" si="20">+(F267-F266)/F266</f>
        <v>0</v>
      </c>
      <c r="J267" s="123">
        <f t="shared" si="20"/>
        <v>1.2450851900393158E-2</v>
      </c>
      <c r="K267" s="123">
        <f t="shared" si="20"/>
        <v>-1.6666666666666632E-2</v>
      </c>
    </row>
    <row r="268" spans="2:11" x14ac:dyDescent="0.2">
      <c r="B268" s="124">
        <v>42758</v>
      </c>
      <c r="C268" s="49">
        <f>+BBVA!E261</f>
        <v>264</v>
      </c>
      <c r="D268" s="49">
        <f>+DAVIVIENDA!E261</f>
        <v>31080</v>
      </c>
      <c r="E268" s="49">
        <f>+AVAL!E261</f>
        <v>1190</v>
      </c>
      <c r="F268" s="68">
        <f t="shared" si="17"/>
        <v>211393635.53207546</v>
      </c>
      <c r="G268" s="68">
        <f t="shared" si="18"/>
        <v>213292399.36998707</v>
      </c>
      <c r="H268" s="68">
        <f t="shared" si="19"/>
        <v>272985188.22702706</v>
      </c>
      <c r="I268" s="123">
        <f t="shared" si="20"/>
        <v>1.1494252873563177E-2</v>
      </c>
      <c r="J268" s="123">
        <f t="shared" si="20"/>
        <v>5.8252427184466047E-3</v>
      </c>
      <c r="K268" s="123">
        <f t="shared" si="20"/>
        <v>8.4745762711865326E-3</v>
      </c>
    </row>
    <row r="269" spans="2:11" x14ac:dyDescent="0.2">
      <c r="B269" s="124">
        <v>42759</v>
      </c>
      <c r="C269" s="49">
        <f>+BBVA!E262</f>
        <v>264</v>
      </c>
      <c r="D269" s="49">
        <f>+DAVIVIENDA!E262</f>
        <v>31500</v>
      </c>
      <c r="E269" s="49">
        <f>+AVAL!E262</f>
        <v>1200</v>
      </c>
      <c r="F269" s="68">
        <f t="shared" si="17"/>
        <v>211393635.53207546</v>
      </c>
      <c r="G269" s="68">
        <f t="shared" si="18"/>
        <v>216174729.09120312</v>
      </c>
      <c r="H269" s="68">
        <f t="shared" si="19"/>
        <v>275279181.4054054</v>
      </c>
      <c r="I269" s="123">
        <f t="shared" si="20"/>
        <v>0</v>
      </c>
      <c r="J269" s="123">
        <f t="shared" si="20"/>
        <v>1.3513513513513566E-2</v>
      </c>
      <c r="K269" s="123">
        <f t="shared" si="20"/>
        <v>8.4033613445376864E-3</v>
      </c>
    </row>
    <row r="270" spans="2:11" x14ac:dyDescent="0.2">
      <c r="B270" s="124">
        <v>42760</v>
      </c>
      <c r="C270" s="49">
        <f>+BBVA!E263</f>
        <v>264</v>
      </c>
      <c r="D270" s="49">
        <f>+DAVIVIENDA!E263</f>
        <v>31600</v>
      </c>
      <c r="E270" s="49">
        <f>+AVAL!E263</f>
        <v>1200</v>
      </c>
      <c r="F270" s="68">
        <f t="shared" si="17"/>
        <v>211393635.53207546</v>
      </c>
      <c r="G270" s="68">
        <f t="shared" si="18"/>
        <v>216860998.07244503</v>
      </c>
      <c r="H270" s="68">
        <f t="shared" si="19"/>
        <v>275279181.4054054</v>
      </c>
      <c r="I270" s="123">
        <f t="shared" si="20"/>
        <v>0</v>
      </c>
      <c r="J270" s="123">
        <f t="shared" si="20"/>
        <v>3.1746031746031607E-3</v>
      </c>
      <c r="K270" s="123">
        <f t="shared" si="20"/>
        <v>0</v>
      </c>
    </row>
    <row r="271" spans="2:11" x14ac:dyDescent="0.2">
      <c r="B271" s="124">
        <v>42761</v>
      </c>
      <c r="C271" s="49">
        <f>+BBVA!E264</f>
        <v>264</v>
      </c>
      <c r="D271" s="49">
        <f>+DAVIVIENDA!E264</f>
        <v>31420</v>
      </c>
      <c r="E271" s="49">
        <f>+AVAL!E264</f>
        <v>1220</v>
      </c>
      <c r="F271" s="68">
        <f t="shared" si="17"/>
        <v>211393635.53207546</v>
      </c>
      <c r="G271" s="68">
        <f t="shared" si="18"/>
        <v>215625713.90620959</v>
      </c>
      <c r="H271" s="68">
        <f t="shared" si="19"/>
        <v>279867167.76216215</v>
      </c>
      <c r="I271" s="123">
        <f t="shared" si="20"/>
        <v>0</v>
      </c>
      <c r="J271" s="123">
        <f t="shared" si="20"/>
        <v>-5.6962025316455722E-3</v>
      </c>
      <c r="K271" s="123">
        <f t="shared" si="20"/>
        <v>1.6666666666666632E-2</v>
      </c>
    </row>
    <row r="272" spans="2:11" x14ac:dyDescent="0.2">
      <c r="B272" s="124">
        <v>42762</v>
      </c>
      <c r="C272" s="49">
        <f>+BBVA!E265</f>
        <v>264</v>
      </c>
      <c r="D272" s="49">
        <f>+DAVIVIENDA!E265</f>
        <v>31780</v>
      </c>
      <c r="E272" s="49">
        <f>+AVAL!E265</f>
        <v>1210</v>
      </c>
      <c r="F272" s="68">
        <f t="shared" si="17"/>
        <v>211393635.53207546</v>
      </c>
      <c r="G272" s="68">
        <f t="shared" si="18"/>
        <v>218096282.23868048</v>
      </c>
      <c r="H272" s="68">
        <f t="shared" si="19"/>
        <v>277573174.58378381</v>
      </c>
      <c r="I272" s="123">
        <f t="shared" si="20"/>
        <v>0</v>
      </c>
      <c r="J272" s="123">
        <f t="shared" si="20"/>
        <v>1.1457670273711017E-2</v>
      </c>
      <c r="K272" s="123">
        <f t="shared" si="20"/>
        <v>-8.1967213114752854E-3</v>
      </c>
    </row>
    <row r="273" spans="2:11" x14ac:dyDescent="0.2">
      <c r="B273" s="124">
        <v>42765</v>
      </c>
      <c r="C273" s="49">
        <f>+BBVA!E266</f>
        <v>270</v>
      </c>
      <c r="D273" s="49">
        <f>+DAVIVIENDA!E266</f>
        <v>31440</v>
      </c>
      <c r="E273" s="49">
        <f>+AVAL!E266</f>
        <v>1210</v>
      </c>
      <c r="F273" s="68">
        <f t="shared" si="17"/>
        <v>216198036.33962265</v>
      </c>
      <c r="G273" s="68">
        <f t="shared" si="18"/>
        <v>215762967.70245796</v>
      </c>
      <c r="H273" s="68">
        <f t="shared" si="19"/>
        <v>277573174.58378381</v>
      </c>
      <c r="I273" s="123">
        <f t="shared" si="20"/>
        <v>2.2727272727272783E-2</v>
      </c>
      <c r="J273" s="123">
        <f t="shared" si="20"/>
        <v>-1.0698552548772848E-2</v>
      </c>
      <c r="K273" s="123">
        <f t="shared" si="20"/>
        <v>0</v>
      </c>
    </row>
    <row r="274" spans="2:11" x14ac:dyDescent="0.2">
      <c r="B274" s="124">
        <v>42766</v>
      </c>
      <c r="C274" s="49">
        <f>+BBVA!E267</f>
        <v>270</v>
      </c>
      <c r="D274" s="49">
        <f>+DAVIVIENDA!E267</f>
        <v>31460</v>
      </c>
      <c r="E274" s="49">
        <f>+AVAL!E267</f>
        <v>1180</v>
      </c>
      <c r="F274" s="68">
        <f t="shared" si="17"/>
        <v>216198036.33962265</v>
      </c>
      <c r="G274" s="68">
        <f t="shared" si="18"/>
        <v>215900221.49870634</v>
      </c>
      <c r="H274" s="68">
        <f t="shared" si="19"/>
        <v>270691195.04864866</v>
      </c>
      <c r="I274" s="123">
        <f t="shared" si="20"/>
        <v>0</v>
      </c>
      <c r="J274" s="123">
        <f t="shared" si="20"/>
        <v>6.3613231552159808E-4</v>
      </c>
      <c r="K274" s="123">
        <f t="shared" si="20"/>
        <v>-2.4793388429752119E-2</v>
      </c>
    </row>
    <row r="275" spans="2:11" x14ac:dyDescent="0.2">
      <c r="B275" s="124">
        <v>42767</v>
      </c>
      <c r="C275" s="49">
        <f>+BBVA!E268</f>
        <v>270</v>
      </c>
      <c r="D275" s="49">
        <f>+DAVIVIENDA!E268</f>
        <v>31200</v>
      </c>
      <c r="E275" s="49">
        <f>+AVAL!E268</f>
        <v>1200</v>
      </c>
      <c r="F275" s="68">
        <f t="shared" si="17"/>
        <v>216198036.33962265</v>
      </c>
      <c r="G275" s="68">
        <f t="shared" si="18"/>
        <v>214115922.14747739</v>
      </c>
      <c r="H275" s="68">
        <f t="shared" si="19"/>
        <v>275279181.4054054</v>
      </c>
      <c r="I275" s="123">
        <f t="shared" si="20"/>
        <v>0</v>
      </c>
      <c r="J275" s="123">
        <f t="shared" si="20"/>
        <v>-8.2644628099172359E-3</v>
      </c>
      <c r="K275" s="123">
        <f t="shared" si="20"/>
        <v>1.6949152542372843E-2</v>
      </c>
    </row>
    <row r="276" spans="2:11" x14ac:dyDescent="0.2">
      <c r="B276" s="124">
        <v>42768</v>
      </c>
      <c r="C276" s="49">
        <f>+BBVA!E269</f>
        <v>270</v>
      </c>
      <c r="D276" s="49">
        <f>+DAVIVIENDA!E269</f>
        <v>31200</v>
      </c>
      <c r="E276" s="49">
        <f>+AVAL!E269</f>
        <v>1210</v>
      </c>
      <c r="F276" s="68">
        <f t="shared" si="17"/>
        <v>216198036.33962265</v>
      </c>
      <c r="G276" s="68">
        <f t="shared" si="18"/>
        <v>214115922.14747739</v>
      </c>
      <c r="H276" s="68">
        <f t="shared" si="19"/>
        <v>277573174.58378381</v>
      </c>
      <c r="I276" s="123">
        <f t="shared" si="20"/>
        <v>0</v>
      </c>
      <c r="J276" s="123">
        <f t="shared" si="20"/>
        <v>0</v>
      </c>
      <c r="K276" s="123">
        <f t="shared" si="20"/>
        <v>8.3333333333334234E-3</v>
      </c>
    </row>
    <row r="277" spans="2:11" x14ac:dyDescent="0.2">
      <c r="B277" s="124">
        <v>42769</v>
      </c>
      <c r="C277" s="49">
        <f>+BBVA!E270</f>
        <v>263</v>
      </c>
      <c r="D277" s="49">
        <f>+DAVIVIENDA!E270</f>
        <v>31540</v>
      </c>
      <c r="E277" s="49">
        <f>+AVAL!E270</f>
        <v>1210</v>
      </c>
      <c r="F277" s="68">
        <f t="shared" si="17"/>
        <v>210592902.06415093</v>
      </c>
      <c r="G277" s="68">
        <f t="shared" si="18"/>
        <v>216449236.68369988</v>
      </c>
      <c r="H277" s="68">
        <f t="shared" si="19"/>
        <v>277573174.58378381</v>
      </c>
      <c r="I277" s="123">
        <f t="shared" si="20"/>
        <v>-2.5925925925926012E-2</v>
      </c>
      <c r="J277" s="123">
        <f t="shared" si="20"/>
        <v>1.0897435897435793E-2</v>
      </c>
      <c r="K277" s="123">
        <f t="shared" si="20"/>
        <v>0</v>
      </c>
    </row>
    <row r="278" spans="2:11" x14ac:dyDescent="0.2">
      <c r="B278" s="124">
        <v>42772</v>
      </c>
      <c r="C278" s="49">
        <f>+BBVA!E271</f>
        <v>263</v>
      </c>
      <c r="D278" s="49">
        <f>+DAVIVIENDA!E271</f>
        <v>31000</v>
      </c>
      <c r="E278" s="49">
        <f>+AVAL!E271</f>
        <v>1215</v>
      </c>
      <c r="F278" s="68">
        <f t="shared" si="17"/>
        <v>210592902.06415093</v>
      </c>
      <c r="G278" s="68">
        <f t="shared" si="18"/>
        <v>212743384.18499354</v>
      </c>
      <c r="H278" s="68">
        <f t="shared" si="19"/>
        <v>278720171.17297298</v>
      </c>
      <c r="I278" s="123">
        <f t="shared" si="20"/>
        <v>0</v>
      </c>
      <c r="J278" s="123">
        <f t="shared" si="20"/>
        <v>-1.7121116043119857E-2</v>
      </c>
      <c r="K278" s="123">
        <f t="shared" si="20"/>
        <v>4.1322314049586145E-3</v>
      </c>
    </row>
    <row r="279" spans="2:11" x14ac:dyDescent="0.2">
      <c r="B279" s="124">
        <v>42773</v>
      </c>
      <c r="C279" s="49">
        <f>+BBVA!E272</f>
        <v>263</v>
      </c>
      <c r="D279" s="49">
        <f>+DAVIVIENDA!E272</f>
        <v>30640</v>
      </c>
      <c r="E279" s="49">
        <f>+AVAL!E272</f>
        <v>1220</v>
      </c>
      <c r="F279" s="68">
        <f t="shared" si="17"/>
        <v>210592902.06415093</v>
      </c>
      <c r="G279" s="68">
        <f t="shared" si="18"/>
        <v>210272815.85252264</v>
      </c>
      <c r="H279" s="68">
        <f t="shared" si="19"/>
        <v>279867167.76216215</v>
      </c>
      <c r="I279" s="123">
        <f t="shared" si="20"/>
        <v>0</v>
      </c>
      <c r="J279" s="123">
        <f t="shared" si="20"/>
        <v>-1.1612903225806458E-2</v>
      </c>
      <c r="K279" s="123">
        <f t="shared" si="20"/>
        <v>4.1152263374484976E-3</v>
      </c>
    </row>
    <row r="280" spans="2:11" x14ac:dyDescent="0.2">
      <c r="B280" s="124">
        <v>42774</v>
      </c>
      <c r="C280" s="49">
        <f>+BBVA!E273</f>
        <v>263</v>
      </c>
      <c r="D280" s="49">
        <f>+DAVIVIENDA!E273</f>
        <v>30040</v>
      </c>
      <c r="E280" s="49">
        <f>+AVAL!E273</f>
        <v>1190</v>
      </c>
      <c r="F280" s="68">
        <f t="shared" si="17"/>
        <v>210592902.06415093</v>
      </c>
      <c r="G280" s="68">
        <f t="shared" si="18"/>
        <v>206155201.96507117</v>
      </c>
      <c r="H280" s="68">
        <f t="shared" si="19"/>
        <v>272985188.22702706</v>
      </c>
      <c r="I280" s="123">
        <f t="shared" si="20"/>
        <v>0</v>
      </c>
      <c r="J280" s="123">
        <f t="shared" si="20"/>
        <v>-1.9582245430809313E-2</v>
      </c>
      <c r="K280" s="123">
        <f t="shared" si="20"/>
        <v>-2.4590163934426069E-2</v>
      </c>
    </row>
    <row r="281" spans="2:11" x14ac:dyDescent="0.2">
      <c r="B281" s="124">
        <v>42775</v>
      </c>
      <c r="C281" s="49">
        <f>+BBVA!E274</f>
        <v>263</v>
      </c>
      <c r="D281" s="49">
        <f>+DAVIVIENDA!E274</f>
        <v>29820</v>
      </c>
      <c r="E281" s="49">
        <f>+AVAL!E274</f>
        <v>1200</v>
      </c>
      <c r="F281" s="68">
        <f t="shared" si="17"/>
        <v>210592902.06415093</v>
      </c>
      <c r="G281" s="68">
        <f t="shared" si="18"/>
        <v>204645410.20633894</v>
      </c>
      <c r="H281" s="68">
        <f t="shared" si="19"/>
        <v>275279181.4054054</v>
      </c>
      <c r="I281" s="123">
        <f t="shared" si="20"/>
        <v>0</v>
      </c>
      <c r="J281" s="123">
        <f t="shared" si="20"/>
        <v>-7.3235685752331059E-3</v>
      </c>
      <c r="K281" s="123">
        <f t="shared" si="20"/>
        <v>8.4033613445376864E-3</v>
      </c>
    </row>
    <row r="282" spans="2:11" x14ac:dyDescent="0.2">
      <c r="B282" s="124">
        <v>42776</v>
      </c>
      <c r="C282" s="49">
        <f>+BBVA!E275</f>
        <v>263</v>
      </c>
      <c r="D282" s="49">
        <f>+DAVIVIENDA!E275</f>
        <v>30140</v>
      </c>
      <c r="E282" s="49">
        <f>+AVAL!E275</f>
        <v>1195</v>
      </c>
      <c r="F282" s="68">
        <f t="shared" si="17"/>
        <v>210592902.06415093</v>
      </c>
      <c r="G282" s="68">
        <f t="shared" si="18"/>
        <v>206841470.94631308</v>
      </c>
      <c r="H282" s="68">
        <f t="shared" si="19"/>
        <v>274132184.81621623</v>
      </c>
      <c r="I282" s="123">
        <f t="shared" si="20"/>
        <v>0</v>
      </c>
      <c r="J282" s="123">
        <f t="shared" si="20"/>
        <v>1.073105298457418E-2</v>
      </c>
      <c r="K282" s="123">
        <f t="shared" si="20"/>
        <v>-4.1666666666666033E-3</v>
      </c>
    </row>
    <row r="283" spans="2:11" x14ac:dyDescent="0.2">
      <c r="B283" s="124">
        <v>42779</v>
      </c>
      <c r="C283" s="49">
        <f>+BBVA!E276</f>
        <v>263</v>
      </c>
      <c r="D283" s="49">
        <f>+DAVIVIENDA!E276</f>
        <v>30340</v>
      </c>
      <c r="E283" s="49">
        <f>+AVAL!E276</f>
        <v>1195</v>
      </c>
      <c r="F283" s="68">
        <f t="shared" si="17"/>
        <v>210592902.06415093</v>
      </c>
      <c r="G283" s="68">
        <f t="shared" si="18"/>
        <v>208214008.90879691</v>
      </c>
      <c r="H283" s="68">
        <f t="shared" si="19"/>
        <v>274132184.81621623</v>
      </c>
      <c r="I283" s="123">
        <f t="shared" si="20"/>
        <v>0</v>
      </c>
      <c r="J283" s="123">
        <f t="shared" si="20"/>
        <v>6.6357000663569716E-3</v>
      </c>
      <c r="K283" s="123">
        <f t="shared" si="20"/>
        <v>0</v>
      </c>
    </row>
    <row r="284" spans="2:11" x14ac:dyDescent="0.2">
      <c r="B284" s="124">
        <v>42780</v>
      </c>
      <c r="C284" s="49">
        <f>+BBVA!E277</f>
        <v>263</v>
      </c>
      <c r="D284" s="49">
        <f>+DAVIVIENDA!E277</f>
        <v>29980</v>
      </c>
      <c r="E284" s="49">
        <f>+AVAL!E277</f>
        <v>1140</v>
      </c>
      <c r="F284" s="68">
        <f t="shared" si="17"/>
        <v>210592902.06415093</v>
      </c>
      <c r="G284" s="68">
        <f t="shared" si="18"/>
        <v>205743440.57632601</v>
      </c>
      <c r="H284" s="68">
        <f t="shared" si="19"/>
        <v>261515222.33513516</v>
      </c>
      <c r="I284" s="123">
        <f t="shared" si="20"/>
        <v>0</v>
      </c>
      <c r="J284" s="123">
        <f t="shared" si="20"/>
        <v>-1.1865524060646017E-2</v>
      </c>
      <c r="K284" s="123">
        <f t="shared" si="20"/>
        <v>-4.6025104602510414E-2</v>
      </c>
    </row>
    <row r="285" spans="2:11" x14ac:dyDescent="0.2">
      <c r="B285" s="124">
        <v>42781</v>
      </c>
      <c r="C285" s="49">
        <f>+BBVA!E278</f>
        <v>255</v>
      </c>
      <c r="D285" s="49">
        <f>+DAVIVIENDA!E278</f>
        <v>29800</v>
      </c>
      <c r="E285" s="49">
        <f>+AVAL!E278</f>
        <v>1135</v>
      </c>
      <c r="F285" s="68">
        <f t="shared" si="17"/>
        <v>204187034.32075471</v>
      </c>
      <c r="G285" s="68">
        <f t="shared" si="18"/>
        <v>204508156.41009057</v>
      </c>
      <c r="H285" s="68">
        <f t="shared" si="19"/>
        <v>260368225.74594596</v>
      </c>
      <c r="I285" s="123">
        <f t="shared" si="20"/>
        <v>-3.0418250950570325E-2</v>
      </c>
      <c r="J285" s="123">
        <f t="shared" si="20"/>
        <v>-6.0040026684456335E-3</v>
      </c>
      <c r="K285" s="123">
        <f t="shared" si="20"/>
        <v>-4.3859649122807483E-3</v>
      </c>
    </row>
    <row r="286" spans="2:11" x14ac:dyDescent="0.2">
      <c r="B286" s="124">
        <v>42782</v>
      </c>
      <c r="C286" s="49">
        <f>+BBVA!E279</f>
        <v>255</v>
      </c>
      <c r="D286" s="49">
        <f>+DAVIVIENDA!E279</f>
        <v>30160</v>
      </c>
      <c r="E286" s="49">
        <f>+AVAL!E279</f>
        <v>1160</v>
      </c>
      <c r="F286" s="68">
        <f t="shared" si="17"/>
        <v>204187034.32075471</v>
      </c>
      <c r="G286" s="68">
        <f t="shared" si="18"/>
        <v>206978724.74256146</v>
      </c>
      <c r="H286" s="68">
        <f t="shared" si="19"/>
        <v>266103208.69189191</v>
      </c>
      <c r="I286" s="123">
        <f t="shared" si="20"/>
        <v>0</v>
      </c>
      <c r="J286" s="123">
        <f t="shared" si="20"/>
        <v>1.2080536912751683E-2</v>
      </c>
      <c r="K286" s="123">
        <f t="shared" si="20"/>
        <v>2.2026431718061682E-2</v>
      </c>
    </row>
    <row r="287" spans="2:11" x14ac:dyDescent="0.2">
      <c r="B287" s="124">
        <v>42783</v>
      </c>
      <c r="C287" s="49">
        <f>+BBVA!E280</f>
        <v>255</v>
      </c>
      <c r="D287" s="49">
        <f>+DAVIVIENDA!E280</f>
        <v>30180</v>
      </c>
      <c r="E287" s="49">
        <f>+AVAL!E280</f>
        <v>1160</v>
      </c>
      <c r="F287" s="68">
        <f t="shared" si="17"/>
        <v>204187034.32075471</v>
      </c>
      <c r="G287" s="68">
        <f t="shared" si="18"/>
        <v>207115978.53880984</v>
      </c>
      <c r="H287" s="68">
        <f t="shared" si="19"/>
        <v>266103208.69189191</v>
      </c>
      <c r="I287" s="123">
        <f t="shared" si="20"/>
        <v>0</v>
      </c>
      <c r="J287" s="123">
        <f t="shared" si="20"/>
        <v>6.6312997347476937E-4</v>
      </c>
      <c r="K287" s="123">
        <f t="shared" si="20"/>
        <v>0</v>
      </c>
    </row>
    <row r="288" spans="2:11" x14ac:dyDescent="0.2">
      <c r="B288" s="124">
        <v>42786</v>
      </c>
      <c r="C288" s="49">
        <f>+BBVA!E281</f>
        <v>255</v>
      </c>
      <c r="D288" s="49">
        <f>+DAVIVIENDA!E281</f>
        <v>29900</v>
      </c>
      <c r="E288" s="49">
        <f>+AVAL!E281</f>
        <v>1150</v>
      </c>
      <c r="F288" s="68">
        <f t="shared" si="17"/>
        <v>204187034.32075471</v>
      </c>
      <c r="G288" s="68">
        <f t="shared" si="18"/>
        <v>205194425.39133248</v>
      </c>
      <c r="H288" s="68">
        <f t="shared" si="19"/>
        <v>263809215.51351354</v>
      </c>
      <c r="I288" s="123">
        <f t="shared" si="20"/>
        <v>0</v>
      </c>
      <c r="J288" s="123">
        <f t="shared" si="20"/>
        <v>-9.2776673293571785E-3</v>
      </c>
      <c r="K288" s="123">
        <f t="shared" si="20"/>
        <v>-8.6206896551723946E-3</v>
      </c>
    </row>
    <row r="289" spans="2:11" x14ac:dyDescent="0.2">
      <c r="B289" s="124">
        <v>42787</v>
      </c>
      <c r="C289" s="49">
        <f>+BBVA!E282</f>
        <v>255</v>
      </c>
      <c r="D289" s="49">
        <f>+DAVIVIENDA!E282</f>
        <v>30100</v>
      </c>
      <c r="E289" s="49">
        <f>+AVAL!E282</f>
        <v>1145</v>
      </c>
      <c r="F289" s="68">
        <f t="shared" si="17"/>
        <v>204187034.32075471</v>
      </c>
      <c r="G289" s="68">
        <f t="shared" si="18"/>
        <v>206566963.3538163</v>
      </c>
      <c r="H289" s="68">
        <f t="shared" si="19"/>
        <v>262662218.92432433</v>
      </c>
      <c r="I289" s="123">
        <f t="shared" si="20"/>
        <v>0</v>
      </c>
      <c r="J289" s="123">
        <f t="shared" si="20"/>
        <v>6.6889632107023124E-3</v>
      </c>
      <c r="K289" s="123">
        <f t="shared" si="20"/>
        <v>-4.3478260869565686E-3</v>
      </c>
    </row>
    <row r="290" spans="2:11" x14ac:dyDescent="0.2">
      <c r="B290" s="124">
        <v>42788</v>
      </c>
      <c r="C290" s="49">
        <f>+BBVA!E283</f>
        <v>299</v>
      </c>
      <c r="D290" s="49">
        <f>+DAVIVIENDA!E283</f>
        <v>30020</v>
      </c>
      <c r="E290" s="49">
        <f>+AVAL!E283</f>
        <v>1135</v>
      </c>
      <c r="F290" s="68">
        <f t="shared" si="17"/>
        <v>239419306.90943396</v>
      </c>
      <c r="G290" s="68">
        <f t="shared" si="18"/>
        <v>206017948.1688228</v>
      </c>
      <c r="H290" s="68">
        <f t="shared" si="19"/>
        <v>260368225.74594596</v>
      </c>
      <c r="I290" s="123">
        <f t="shared" si="20"/>
        <v>0.17254901960784319</v>
      </c>
      <c r="J290" s="123">
        <f t="shared" si="20"/>
        <v>-2.6578073089699727E-3</v>
      </c>
      <c r="K290" s="123">
        <f t="shared" si="20"/>
        <v>-8.7336244541484521E-3</v>
      </c>
    </row>
    <row r="291" spans="2:11" x14ac:dyDescent="0.2">
      <c r="B291" s="124">
        <v>42789</v>
      </c>
      <c r="C291" s="49">
        <f>+BBVA!E284</f>
        <v>299</v>
      </c>
      <c r="D291" s="49">
        <f>+DAVIVIENDA!E284</f>
        <v>30100</v>
      </c>
      <c r="E291" s="49">
        <f>+AVAL!E284</f>
        <v>1140</v>
      </c>
      <c r="F291" s="68">
        <f t="shared" si="17"/>
        <v>239419306.90943396</v>
      </c>
      <c r="G291" s="68">
        <f t="shared" si="18"/>
        <v>206566963.3538163</v>
      </c>
      <c r="H291" s="68">
        <f t="shared" si="19"/>
        <v>261515222.33513516</v>
      </c>
      <c r="I291" s="123">
        <f t="shared" si="20"/>
        <v>0</v>
      </c>
      <c r="J291" s="123">
        <f t="shared" si="20"/>
        <v>2.6648900732843496E-3</v>
      </c>
      <c r="K291" s="123">
        <f t="shared" si="20"/>
        <v>4.405286343612382E-3</v>
      </c>
    </row>
    <row r="292" spans="2:11" x14ac:dyDescent="0.2">
      <c r="B292" s="124">
        <v>42790</v>
      </c>
      <c r="C292" s="49">
        <f>+BBVA!E285</f>
        <v>299</v>
      </c>
      <c r="D292" s="49">
        <f>+DAVIVIENDA!E285</f>
        <v>30000</v>
      </c>
      <c r="E292" s="49">
        <f>+AVAL!E285</f>
        <v>1130</v>
      </c>
      <c r="F292" s="68">
        <f t="shared" si="17"/>
        <v>239419306.90943396</v>
      </c>
      <c r="G292" s="68">
        <f t="shared" si="18"/>
        <v>205880694.37257439</v>
      </c>
      <c r="H292" s="68">
        <f t="shared" si="19"/>
        <v>259221229.15675676</v>
      </c>
      <c r="I292" s="123">
        <f t="shared" si="20"/>
        <v>0</v>
      </c>
      <c r="J292" s="123">
        <f t="shared" si="20"/>
        <v>-3.3222591362126104E-3</v>
      </c>
      <c r="K292" s="123">
        <f t="shared" si="20"/>
        <v>-8.7719298245614967E-3</v>
      </c>
    </row>
    <row r="293" spans="2:11" x14ac:dyDescent="0.2">
      <c r="B293" s="124">
        <v>42793</v>
      </c>
      <c r="C293" s="49">
        <f>+BBVA!E286</f>
        <v>299</v>
      </c>
      <c r="D293" s="49">
        <f>+DAVIVIENDA!E286</f>
        <v>29800</v>
      </c>
      <c r="E293" s="49">
        <f>+AVAL!E286</f>
        <v>1125</v>
      </c>
      <c r="F293" s="68">
        <f t="shared" si="17"/>
        <v>239419306.90943396</v>
      </c>
      <c r="G293" s="68">
        <f t="shared" si="18"/>
        <v>204508156.41009057</v>
      </c>
      <c r="H293" s="68">
        <f t="shared" si="19"/>
        <v>258074232.56756759</v>
      </c>
      <c r="I293" s="123">
        <f t="shared" si="20"/>
        <v>0</v>
      </c>
      <c r="J293" s="123">
        <f t="shared" si="20"/>
        <v>-6.6666666666666376E-3</v>
      </c>
      <c r="K293" s="123">
        <f t="shared" si="20"/>
        <v>-4.4247787610618801E-3</v>
      </c>
    </row>
    <row r="294" spans="2:11" x14ac:dyDescent="0.2">
      <c r="B294" s="124">
        <v>42794</v>
      </c>
      <c r="C294" s="49">
        <f>+BBVA!E287</f>
        <v>299</v>
      </c>
      <c r="D294" s="49">
        <f>+DAVIVIENDA!E287</f>
        <v>29700</v>
      </c>
      <c r="E294" s="49">
        <f>+AVAL!E287</f>
        <v>1125</v>
      </c>
      <c r="F294" s="68">
        <f t="shared" si="17"/>
        <v>239419306.90943396</v>
      </c>
      <c r="G294" s="68">
        <f t="shared" si="18"/>
        <v>203821887.42884865</v>
      </c>
      <c r="H294" s="68">
        <f t="shared" si="19"/>
        <v>258074232.56756759</v>
      </c>
      <c r="I294" s="123">
        <f t="shared" si="20"/>
        <v>0</v>
      </c>
      <c r="J294" s="123">
        <f t="shared" si="20"/>
        <v>-3.3557046979865624E-3</v>
      </c>
      <c r="K294" s="123">
        <f t="shared" si="20"/>
        <v>0</v>
      </c>
    </row>
    <row r="295" spans="2:11" x14ac:dyDescent="0.2">
      <c r="B295" s="124">
        <v>42795</v>
      </c>
      <c r="C295" s="49">
        <f>+BBVA!E288</f>
        <v>299</v>
      </c>
      <c r="D295" s="49">
        <f>+DAVIVIENDA!E288</f>
        <v>29480</v>
      </c>
      <c r="E295" s="49">
        <f>+AVAL!E288</f>
        <v>1125</v>
      </c>
      <c r="F295" s="68">
        <f t="shared" si="17"/>
        <v>239419306.90943396</v>
      </c>
      <c r="G295" s="68">
        <f t="shared" si="18"/>
        <v>202312095.67011645</v>
      </c>
      <c r="H295" s="68">
        <f t="shared" si="19"/>
        <v>258074232.56756759</v>
      </c>
      <c r="I295" s="123">
        <f t="shared" si="20"/>
        <v>0</v>
      </c>
      <c r="J295" s="123">
        <f t="shared" si="20"/>
        <v>-7.4074074074073452E-3</v>
      </c>
      <c r="K295" s="123">
        <f t="shared" si="20"/>
        <v>0</v>
      </c>
    </row>
    <row r="296" spans="2:11" x14ac:dyDescent="0.2">
      <c r="B296" s="124">
        <v>42796</v>
      </c>
      <c r="C296" s="49">
        <f>+BBVA!E289</f>
        <v>299</v>
      </c>
      <c r="D296" s="49">
        <f>+DAVIVIENDA!E289</f>
        <v>29700</v>
      </c>
      <c r="E296" s="49">
        <f>+AVAL!E289</f>
        <v>1125</v>
      </c>
      <c r="F296" s="68">
        <f t="shared" si="17"/>
        <v>239419306.90943396</v>
      </c>
      <c r="G296" s="68">
        <f t="shared" si="18"/>
        <v>203821887.42884865</v>
      </c>
      <c r="H296" s="68">
        <f t="shared" si="19"/>
        <v>258074232.56756759</v>
      </c>
      <c r="I296" s="123">
        <f t="shared" si="20"/>
        <v>0</v>
      </c>
      <c r="J296" s="123">
        <f t="shared" si="20"/>
        <v>7.4626865671641165E-3</v>
      </c>
      <c r="K296" s="123">
        <f t="shared" si="20"/>
        <v>0</v>
      </c>
    </row>
    <row r="297" spans="2:11" x14ac:dyDescent="0.2">
      <c r="B297" s="124">
        <v>42797</v>
      </c>
      <c r="C297" s="49">
        <f>+BBVA!E290</f>
        <v>299</v>
      </c>
      <c r="D297" s="49">
        <f>+DAVIVIENDA!E290</f>
        <v>30180</v>
      </c>
      <c r="E297" s="49">
        <f>+AVAL!E290</f>
        <v>1125</v>
      </c>
      <c r="F297" s="68">
        <f t="shared" si="17"/>
        <v>239419306.90943396</v>
      </c>
      <c r="G297" s="68">
        <f t="shared" si="18"/>
        <v>207115978.53880984</v>
      </c>
      <c r="H297" s="68">
        <f t="shared" si="19"/>
        <v>258074232.56756759</v>
      </c>
      <c r="I297" s="123">
        <f t="shared" si="20"/>
        <v>0</v>
      </c>
      <c r="J297" s="123">
        <f t="shared" si="20"/>
        <v>1.616161616161612E-2</v>
      </c>
      <c r="K297" s="123">
        <f t="shared" si="20"/>
        <v>0</v>
      </c>
    </row>
    <row r="298" spans="2:11" x14ac:dyDescent="0.2">
      <c r="B298" s="124">
        <v>42800</v>
      </c>
      <c r="C298" s="49">
        <f>+BBVA!E291</f>
        <v>271</v>
      </c>
      <c r="D298" s="49">
        <f>+DAVIVIENDA!E291</f>
        <v>30380</v>
      </c>
      <c r="E298" s="49">
        <f>+AVAL!E291</f>
        <v>1125</v>
      </c>
      <c r="F298" s="68">
        <f t="shared" si="17"/>
        <v>216998769.80754715</v>
      </c>
      <c r="G298" s="68">
        <f t="shared" si="18"/>
        <v>208488516.50129369</v>
      </c>
      <c r="H298" s="68">
        <f t="shared" si="19"/>
        <v>258074232.56756759</v>
      </c>
      <c r="I298" s="123">
        <f t="shared" si="20"/>
        <v>-9.3645484949832838E-2</v>
      </c>
      <c r="J298" s="123">
        <f t="shared" si="20"/>
        <v>6.6269052352552508E-3</v>
      </c>
      <c r="K298" s="123">
        <f t="shared" si="20"/>
        <v>0</v>
      </c>
    </row>
    <row r="299" spans="2:11" x14ac:dyDescent="0.2">
      <c r="B299" s="124">
        <v>42801</v>
      </c>
      <c r="C299" s="49">
        <f>+BBVA!E292</f>
        <v>271</v>
      </c>
      <c r="D299" s="49">
        <f>+DAVIVIENDA!E292</f>
        <v>30300</v>
      </c>
      <c r="E299" s="49">
        <f>+AVAL!E292</f>
        <v>1120</v>
      </c>
      <c r="F299" s="68">
        <f t="shared" si="17"/>
        <v>216998769.80754715</v>
      </c>
      <c r="G299" s="68">
        <f t="shared" si="18"/>
        <v>207939501.31630015</v>
      </c>
      <c r="H299" s="68">
        <f t="shared" si="19"/>
        <v>256927235.97837839</v>
      </c>
      <c r="I299" s="123">
        <f t="shared" si="20"/>
        <v>0</v>
      </c>
      <c r="J299" s="123">
        <f t="shared" si="20"/>
        <v>-2.6333113890717745E-3</v>
      </c>
      <c r="K299" s="123">
        <f t="shared" si="20"/>
        <v>-4.4444444444444921E-3</v>
      </c>
    </row>
    <row r="300" spans="2:11" x14ac:dyDescent="0.2">
      <c r="B300" s="124">
        <v>42802</v>
      </c>
      <c r="C300" s="49">
        <f>+BBVA!E293</f>
        <v>271</v>
      </c>
      <c r="D300" s="49">
        <f>+DAVIVIENDA!E293</f>
        <v>29200</v>
      </c>
      <c r="E300" s="49">
        <f>+AVAL!E293</f>
        <v>1120</v>
      </c>
      <c r="F300" s="68">
        <f t="shared" si="17"/>
        <v>216998769.80754715</v>
      </c>
      <c r="G300" s="68">
        <f t="shared" si="18"/>
        <v>200390542.5226391</v>
      </c>
      <c r="H300" s="68">
        <f t="shared" si="19"/>
        <v>256927235.97837839</v>
      </c>
      <c r="I300" s="123">
        <f t="shared" si="20"/>
        <v>0</v>
      </c>
      <c r="J300" s="123">
        <f t="shared" si="20"/>
        <v>-3.6303630363036285E-2</v>
      </c>
      <c r="K300" s="123">
        <f t="shared" si="20"/>
        <v>0</v>
      </c>
    </row>
    <row r="301" spans="2:11" x14ac:dyDescent="0.2">
      <c r="B301" s="124">
        <v>42803</v>
      </c>
      <c r="C301" s="49">
        <f>+BBVA!E294</f>
        <v>271</v>
      </c>
      <c r="D301" s="49">
        <f>+DAVIVIENDA!E294</f>
        <v>29380</v>
      </c>
      <c r="E301" s="49">
        <f>+AVAL!E294</f>
        <v>1120</v>
      </c>
      <c r="F301" s="68">
        <f t="shared" si="17"/>
        <v>216998769.80754715</v>
      </c>
      <c r="G301" s="68">
        <f t="shared" si="18"/>
        <v>201625826.68887451</v>
      </c>
      <c r="H301" s="68">
        <f t="shared" si="19"/>
        <v>256927235.97837839</v>
      </c>
      <c r="I301" s="123">
        <f t="shared" si="20"/>
        <v>0</v>
      </c>
      <c r="J301" s="123">
        <f t="shared" si="20"/>
        <v>6.1643835616436889E-3</v>
      </c>
      <c r="K301" s="123">
        <f t="shared" si="20"/>
        <v>0</v>
      </c>
    </row>
    <row r="302" spans="2:11" x14ac:dyDescent="0.2">
      <c r="B302" s="124">
        <v>42804</v>
      </c>
      <c r="C302" s="49">
        <f>+BBVA!E295</f>
        <v>265</v>
      </c>
      <c r="D302" s="49">
        <f>+DAVIVIENDA!E295</f>
        <v>29520</v>
      </c>
      <c r="E302" s="49">
        <f>+AVAL!E295</f>
        <v>1120</v>
      </c>
      <c r="F302" s="68">
        <f t="shared" si="17"/>
        <v>212194369</v>
      </c>
      <c r="G302" s="68">
        <f t="shared" si="18"/>
        <v>202586603.26261321</v>
      </c>
      <c r="H302" s="68">
        <f t="shared" si="19"/>
        <v>256927235.97837839</v>
      </c>
      <c r="I302" s="123">
        <f t="shared" si="20"/>
        <v>-2.2140221402213941E-2</v>
      </c>
      <c r="J302" s="123">
        <f t="shared" si="20"/>
        <v>4.7651463580667798E-3</v>
      </c>
      <c r="K302" s="123">
        <f t="shared" si="20"/>
        <v>0</v>
      </c>
    </row>
    <row r="303" spans="2:11" x14ac:dyDescent="0.2">
      <c r="B303" s="124">
        <v>42807</v>
      </c>
      <c r="C303" s="49">
        <f>+BBVA!E296</f>
        <v>265</v>
      </c>
      <c r="D303" s="49">
        <f>+DAVIVIENDA!E296</f>
        <v>29500</v>
      </c>
      <c r="E303" s="49">
        <f>+AVAL!E296</f>
        <v>1125</v>
      </c>
      <c r="F303" s="68">
        <f t="shared" si="17"/>
        <v>212194369</v>
      </c>
      <c r="G303" s="68">
        <f t="shared" si="18"/>
        <v>202449349.46636483</v>
      </c>
      <c r="H303" s="68">
        <f t="shared" si="19"/>
        <v>258074232.56756759</v>
      </c>
      <c r="I303" s="123">
        <f t="shared" si="20"/>
        <v>0</v>
      </c>
      <c r="J303" s="123">
        <f t="shared" si="20"/>
        <v>-6.7750677506771826E-4</v>
      </c>
      <c r="K303" s="123">
        <f t="shared" si="20"/>
        <v>4.4642857142857626E-3</v>
      </c>
    </row>
    <row r="304" spans="2:11" x14ac:dyDescent="0.2">
      <c r="B304" s="124">
        <v>42808</v>
      </c>
      <c r="C304" s="49">
        <f>+BBVA!E297</f>
        <v>265</v>
      </c>
      <c r="D304" s="49">
        <f>+DAVIVIENDA!E297</f>
        <v>29300</v>
      </c>
      <c r="E304" s="49">
        <f>+AVAL!E297</f>
        <v>1100</v>
      </c>
      <c r="F304" s="68">
        <f t="shared" si="17"/>
        <v>212194369</v>
      </c>
      <c r="G304" s="68">
        <f t="shared" si="18"/>
        <v>201076811.50388101</v>
      </c>
      <c r="H304" s="68">
        <f t="shared" si="19"/>
        <v>252339249.62162164</v>
      </c>
      <c r="I304" s="123">
        <f t="shared" si="20"/>
        <v>0</v>
      </c>
      <c r="J304" s="123">
        <f t="shared" si="20"/>
        <v>-6.7796610169491229E-3</v>
      </c>
      <c r="K304" s="123">
        <f t="shared" si="20"/>
        <v>-2.222222222222223E-2</v>
      </c>
    </row>
    <row r="305" spans="2:11" x14ac:dyDescent="0.2">
      <c r="B305" s="124">
        <v>42809</v>
      </c>
      <c r="C305" s="49">
        <f>+BBVA!E298</f>
        <v>265</v>
      </c>
      <c r="D305" s="49">
        <f>+DAVIVIENDA!E298</f>
        <v>29600</v>
      </c>
      <c r="E305" s="49">
        <f>+AVAL!E298</f>
        <v>1125</v>
      </c>
      <c r="F305" s="68">
        <f t="shared" si="17"/>
        <v>212194369</v>
      </c>
      <c r="G305" s="68">
        <f t="shared" si="18"/>
        <v>203135618.44760674</v>
      </c>
      <c r="H305" s="68">
        <f t="shared" si="19"/>
        <v>258074232.56756759</v>
      </c>
      <c r="I305" s="123">
        <f t="shared" si="20"/>
        <v>0</v>
      </c>
      <c r="J305" s="123">
        <f t="shared" si="20"/>
        <v>1.0238907849829306E-2</v>
      </c>
      <c r="K305" s="123">
        <f t="shared" si="20"/>
        <v>2.2727272727272735E-2</v>
      </c>
    </row>
    <row r="306" spans="2:11" x14ac:dyDescent="0.2">
      <c r="B306" s="124">
        <v>42810</v>
      </c>
      <c r="C306" s="49">
        <f>+BBVA!E299</f>
        <v>265</v>
      </c>
      <c r="D306" s="49">
        <f>+DAVIVIENDA!E299</f>
        <v>29680</v>
      </c>
      <c r="E306" s="49">
        <f>+AVAL!E299</f>
        <v>1135</v>
      </c>
      <c r="F306" s="68">
        <f t="shared" si="17"/>
        <v>212194369</v>
      </c>
      <c r="G306" s="68">
        <f t="shared" si="18"/>
        <v>203684633.63260028</v>
      </c>
      <c r="H306" s="68">
        <f t="shared" si="19"/>
        <v>260368225.74594596</v>
      </c>
      <c r="I306" s="123">
        <f t="shared" si="20"/>
        <v>0</v>
      </c>
      <c r="J306" s="123">
        <f t="shared" si="20"/>
        <v>2.7027027027027202E-3</v>
      </c>
      <c r="K306" s="123">
        <f t="shared" si="20"/>
        <v>8.8888888888888681E-3</v>
      </c>
    </row>
    <row r="307" spans="2:11" x14ac:dyDescent="0.2">
      <c r="B307" s="124">
        <v>42811</v>
      </c>
      <c r="C307" s="49">
        <f>+BBVA!E300</f>
        <v>265</v>
      </c>
      <c r="D307" s="49">
        <f>+DAVIVIENDA!E300</f>
        <v>29800</v>
      </c>
      <c r="E307" s="49">
        <f>+AVAL!E300</f>
        <v>1160</v>
      </c>
      <c r="F307" s="68">
        <f t="shared" si="17"/>
        <v>212194369</v>
      </c>
      <c r="G307" s="68">
        <f t="shared" si="18"/>
        <v>204508156.41009057</v>
      </c>
      <c r="H307" s="68">
        <f t="shared" si="19"/>
        <v>266103208.69189191</v>
      </c>
      <c r="I307" s="123">
        <f t="shared" si="20"/>
        <v>0</v>
      </c>
      <c r="J307" s="123">
        <f t="shared" si="20"/>
        <v>4.0431266846360711E-3</v>
      </c>
      <c r="K307" s="123">
        <f t="shared" si="20"/>
        <v>2.2026431718061682E-2</v>
      </c>
    </row>
    <row r="308" spans="2:11" x14ac:dyDescent="0.2">
      <c r="B308" s="124">
        <v>42815</v>
      </c>
      <c r="C308" s="49">
        <f>+BBVA!E301</f>
        <v>265</v>
      </c>
      <c r="D308" s="49">
        <f>+DAVIVIENDA!E301</f>
        <v>29760</v>
      </c>
      <c r="E308" s="49">
        <f>+AVAL!E301</f>
        <v>1125</v>
      </c>
      <c r="F308" s="68">
        <f t="shared" si="17"/>
        <v>212194369</v>
      </c>
      <c r="G308" s="68">
        <f t="shared" si="18"/>
        <v>204233648.81759381</v>
      </c>
      <c r="H308" s="68">
        <f t="shared" si="19"/>
        <v>258074232.56756759</v>
      </c>
      <c r="I308" s="123">
        <f t="shared" si="20"/>
        <v>0</v>
      </c>
      <c r="J308" s="123">
        <f t="shared" si="20"/>
        <v>-1.3422818791945666E-3</v>
      </c>
      <c r="K308" s="123">
        <f t="shared" si="20"/>
        <v>-3.0172413793103436E-2</v>
      </c>
    </row>
    <row r="309" spans="2:11" x14ac:dyDescent="0.2">
      <c r="B309" s="124">
        <v>42816</v>
      </c>
      <c r="C309" s="49">
        <f>+BBVA!E302</f>
        <v>261</v>
      </c>
      <c r="D309" s="49">
        <f>+DAVIVIENDA!E302</f>
        <v>30000</v>
      </c>
      <c r="E309" s="49">
        <f>+AVAL!E302</f>
        <v>1135</v>
      </c>
      <c r="F309" s="68">
        <f t="shared" si="17"/>
        <v>208991435.12830189</v>
      </c>
      <c r="G309" s="68">
        <f t="shared" si="18"/>
        <v>205880694.37257439</v>
      </c>
      <c r="H309" s="68">
        <f t="shared" si="19"/>
        <v>260368225.74594596</v>
      </c>
      <c r="I309" s="123">
        <f t="shared" si="20"/>
        <v>-1.5094339622641501E-2</v>
      </c>
      <c r="J309" s="123">
        <f t="shared" si="20"/>
        <v>8.0645161290321642E-3</v>
      </c>
      <c r="K309" s="123">
        <f t="shared" si="20"/>
        <v>8.8888888888888681E-3</v>
      </c>
    </row>
    <row r="310" spans="2:11" x14ac:dyDescent="0.2">
      <c r="B310" s="124">
        <v>42817</v>
      </c>
      <c r="C310" s="49">
        <f>+BBVA!E303</f>
        <v>261</v>
      </c>
      <c r="D310" s="49">
        <f>+DAVIVIENDA!E303</f>
        <v>30100</v>
      </c>
      <c r="E310" s="49">
        <f>+AVAL!E303</f>
        <v>1140</v>
      </c>
      <c r="F310" s="68">
        <f t="shared" si="17"/>
        <v>208991435.12830189</v>
      </c>
      <c r="G310" s="68">
        <f t="shared" si="18"/>
        <v>206566963.3538163</v>
      </c>
      <c r="H310" s="68">
        <f t="shared" si="19"/>
        <v>261515222.33513516</v>
      </c>
      <c r="I310" s="123">
        <f t="shared" si="20"/>
        <v>0</v>
      </c>
      <c r="J310" s="123">
        <f t="shared" si="20"/>
        <v>3.3333333333333188E-3</v>
      </c>
      <c r="K310" s="123">
        <f t="shared" si="20"/>
        <v>4.405286343612382E-3</v>
      </c>
    </row>
    <row r="311" spans="2:11" x14ac:dyDescent="0.2">
      <c r="B311" s="124">
        <v>42818</v>
      </c>
      <c r="C311" s="49">
        <f>+BBVA!E304</f>
        <v>261</v>
      </c>
      <c r="D311" s="49">
        <f>+DAVIVIENDA!E304</f>
        <v>30000</v>
      </c>
      <c r="E311" s="49">
        <f>+AVAL!E304</f>
        <v>1160</v>
      </c>
      <c r="F311" s="68">
        <f t="shared" si="17"/>
        <v>208991435.12830189</v>
      </c>
      <c r="G311" s="68">
        <f t="shared" si="18"/>
        <v>205880694.37257439</v>
      </c>
      <c r="H311" s="68">
        <f t="shared" si="19"/>
        <v>266103208.69189191</v>
      </c>
      <c r="I311" s="123">
        <f t="shared" si="20"/>
        <v>0</v>
      </c>
      <c r="J311" s="123">
        <f t="shared" si="20"/>
        <v>-3.3222591362126104E-3</v>
      </c>
      <c r="K311" s="123">
        <f t="shared" si="20"/>
        <v>1.7543859649122768E-2</v>
      </c>
    </row>
    <row r="312" spans="2:11" x14ac:dyDescent="0.2">
      <c r="B312" s="124">
        <v>42821</v>
      </c>
      <c r="C312" s="49">
        <f>+BBVA!E305</f>
        <v>261</v>
      </c>
      <c r="D312" s="49">
        <f>+DAVIVIENDA!E305</f>
        <v>29880</v>
      </c>
      <c r="E312" s="49">
        <f>+AVAL!E305</f>
        <v>1155</v>
      </c>
      <c r="F312" s="68">
        <f t="shared" si="17"/>
        <v>208991435.12830189</v>
      </c>
      <c r="G312" s="68">
        <f t="shared" si="18"/>
        <v>205057171.5950841</v>
      </c>
      <c r="H312" s="68">
        <f t="shared" si="19"/>
        <v>264956212.10270271</v>
      </c>
      <c r="I312" s="123">
        <f t="shared" si="20"/>
        <v>0</v>
      </c>
      <c r="J312" s="123">
        <f t="shared" si="20"/>
        <v>-3.9999999999999532E-3</v>
      </c>
      <c r="K312" s="123">
        <f t="shared" si="20"/>
        <v>-4.3103448275862528E-3</v>
      </c>
    </row>
    <row r="313" spans="2:11" x14ac:dyDescent="0.2">
      <c r="B313" s="124">
        <v>42822</v>
      </c>
      <c r="C313" s="49">
        <f>+BBVA!E306</f>
        <v>261</v>
      </c>
      <c r="D313" s="49">
        <f>+DAVIVIENDA!E306</f>
        <v>30100</v>
      </c>
      <c r="E313" s="49">
        <f>+AVAL!E306</f>
        <v>1155</v>
      </c>
      <c r="F313" s="68">
        <f t="shared" si="17"/>
        <v>208991435.12830189</v>
      </c>
      <c r="G313" s="68">
        <f t="shared" si="18"/>
        <v>206566963.3538163</v>
      </c>
      <c r="H313" s="68">
        <f t="shared" si="19"/>
        <v>264956212.10270271</v>
      </c>
      <c r="I313" s="123">
        <f t="shared" si="20"/>
        <v>0</v>
      </c>
      <c r="J313" s="123">
        <f t="shared" si="20"/>
        <v>7.3627844712181451E-3</v>
      </c>
      <c r="K313" s="123">
        <f t="shared" si="20"/>
        <v>0</v>
      </c>
    </row>
    <row r="314" spans="2:11" x14ac:dyDescent="0.2">
      <c r="B314" s="124">
        <v>42823</v>
      </c>
      <c r="C314" s="49">
        <f>+BBVA!E307</f>
        <v>255</v>
      </c>
      <c r="D314" s="49">
        <f>+DAVIVIENDA!E307</f>
        <v>30460</v>
      </c>
      <c r="E314" s="49">
        <f>+AVAL!E307</f>
        <v>1175</v>
      </c>
      <c r="F314" s="68">
        <f t="shared" si="17"/>
        <v>204187034.32075471</v>
      </c>
      <c r="G314" s="68">
        <f t="shared" si="18"/>
        <v>209037531.68628719</v>
      </c>
      <c r="H314" s="68">
        <f t="shared" si="19"/>
        <v>269544198.45945948</v>
      </c>
      <c r="I314" s="123">
        <f t="shared" si="20"/>
        <v>-2.2988505747126495E-2</v>
      </c>
      <c r="J314" s="123">
        <f t="shared" si="20"/>
        <v>1.1960132890365455E-2</v>
      </c>
      <c r="K314" s="123">
        <f t="shared" si="20"/>
        <v>1.7316017316017389E-2</v>
      </c>
    </row>
    <row r="315" spans="2:11" x14ac:dyDescent="0.2">
      <c r="B315" s="124">
        <v>42824</v>
      </c>
      <c r="C315" s="49">
        <f>+BBVA!E308</f>
        <v>255</v>
      </c>
      <c r="D315" s="49">
        <f>+DAVIVIENDA!E308</f>
        <v>30320</v>
      </c>
      <c r="E315" s="49">
        <f>+AVAL!E308</f>
        <v>1165</v>
      </c>
      <c r="F315" s="68">
        <f t="shared" si="17"/>
        <v>204187034.32075471</v>
      </c>
      <c r="G315" s="68">
        <f t="shared" si="18"/>
        <v>208076755.11254853</v>
      </c>
      <c r="H315" s="68">
        <f t="shared" si="19"/>
        <v>267250205.28108111</v>
      </c>
      <c r="I315" s="123">
        <f t="shared" si="20"/>
        <v>0</v>
      </c>
      <c r="J315" s="123">
        <f t="shared" si="20"/>
        <v>-4.5961917268548145E-3</v>
      </c>
      <c r="K315" s="123">
        <f t="shared" si="20"/>
        <v>-8.5106382978723215E-3</v>
      </c>
    </row>
    <row r="316" spans="2:11" x14ac:dyDescent="0.2">
      <c r="B316" s="124">
        <v>42825</v>
      </c>
      <c r="C316" s="49">
        <f>+BBVA!E309</f>
        <v>255</v>
      </c>
      <c r="D316" s="49">
        <f>+DAVIVIENDA!E309</f>
        <v>29920</v>
      </c>
      <c r="E316" s="49">
        <f>+AVAL!E309</f>
        <v>1165</v>
      </c>
      <c r="F316" s="68">
        <f t="shared" si="17"/>
        <v>204187034.32075471</v>
      </c>
      <c r="G316" s="68">
        <f t="shared" si="18"/>
        <v>205331679.18758085</v>
      </c>
      <c r="H316" s="68">
        <f t="shared" si="19"/>
        <v>267250205.28108111</v>
      </c>
      <c r="I316" s="123">
        <f t="shared" si="20"/>
        <v>0</v>
      </c>
      <c r="J316" s="123">
        <f t="shared" si="20"/>
        <v>-1.3192612137203252E-2</v>
      </c>
      <c r="K316" s="123">
        <f t="shared" si="20"/>
        <v>0</v>
      </c>
    </row>
    <row r="317" spans="2:11" x14ac:dyDescent="0.2">
      <c r="B317" s="124">
        <v>42828</v>
      </c>
      <c r="C317" s="49">
        <f>+BBVA!E310</f>
        <v>255</v>
      </c>
      <c r="D317" s="49">
        <f>+DAVIVIENDA!E310</f>
        <v>30080</v>
      </c>
      <c r="E317" s="49">
        <f>+AVAL!E310</f>
        <v>1165</v>
      </c>
      <c r="F317" s="68">
        <f t="shared" si="17"/>
        <v>204187034.32075471</v>
      </c>
      <c r="G317" s="68">
        <f t="shared" si="18"/>
        <v>206429709.55756792</v>
      </c>
      <c r="H317" s="68">
        <f t="shared" si="19"/>
        <v>267250205.28108111</v>
      </c>
      <c r="I317" s="123">
        <f t="shared" si="20"/>
        <v>0</v>
      </c>
      <c r="J317" s="123">
        <f t="shared" si="20"/>
        <v>5.3475935828877358E-3</v>
      </c>
      <c r="K317" s="123">
        <f t="shared" si="20"/>
        <v>0</v>
      </c>
    </row>
    <row r="318" spans="2:11" x14ac:dyDescent="0.2">
      <c r="B318" s="124">
        <v>42829</v>
      </c>
      <c r="C318" s="49">
        <f>+BBVA!E311</f>
        <v>255</v>
      </c>
      <c r="D318" s="49">
        <f>+DAVIVIENDA!E311</f>
        <v>30380</v>
      </c>
      <c r="E318" s="49">
        <f>+AVAL!E311</f>
        <v>1170</v>
      </c>
      <c r="F318" s="68">
        <f t="shared" si="17"/>
        <v>204187034.32075471</v>
      </c>
      <c r="G318" s="68">
        <f t="shared" si="18"/>
        <v>208488516.50129369</v>
      </c>
      <c r="H318" s="68">
        <f t="shared" si="19"/>
        <v>268397201.87027028</v>
      </c>
      <c r="I318" s="123">
        <f t="shared" si="20"/>
        <v>0</v>
      </c>
      <c r="J318" s="123">
        <f t="shared" si="20"/>
        <v>9.9734042553192501E-3</v>
      </c>
      <c r="K318" s="123">
        <f t="shared" si="20"/>
        <v>4.2918454935621658E-3</v>
      </c>
    </row>
    <row r="319" spans="2:11" x14ac:dyDescent="0.2">
      <c r="B319" s="124">
        <v>42830</v>
      </c>
      <c r="C319" s="49">
        <f>+BBVA!E312</f>
        <v>255</v>
      </c>
      <c r="D319" s="49">
        <f>+DAVIVIENDA!E312</f>
        <v>30360</v>
      </c>
      <c r="E319" s="49">
        <f>+AVAL!E312</f>
        <v>1180</v>
      </c>
      <c r="F319" s="68">
        <f t="shared" si="17"/>
        <v>204187034.32075471</v>
      </c>
      <c r="G319" s="68">
        <f t="shared" si="18"/>
        <v>208351262.70504528</v>
      </c>
      <c r="H319" s="68">
        <f t="shared" si="19"/>
        <v>270691195.04864866</v>
      </c>
      <c r="I319" s="123">
        <f t="shared" si="20"/>
        <v>0</v>
      </c>
      <c r="J319" s="123">
        <f t="shared" si="20"/>
        <v>-6.5832784726805086E-4</v>
      </c>
      <c r="K319" s="123">
        <f t="shared" si="20"/>
        <v>8.5470085470085288E-3</v>
      </c>
    </row>
    <row r="320" spans="2:11" x14ac:dyDescent="0.2">
      <c r="B320" s="124">
        <v>42831</v>
      </c>
      <c r="C320" s="49">
        <f>+BBVA!E313</f>
        <v>270</v>
      </c>
      <c r="D320" s="49">
        <f>+DAVIVIENDA!E313</f>
        <v>30260</v>
      </c>
      <c r="E320" s="49">
        <f>+AVAL!E313</f>
        <v>1165</v>
      </c>
      <c r="F320" s="68">
        <f t="shared" si="17"/>
        <v>216198036.33962265</v>
      </c>
      <c r="G320" s="68">
        <f t="shared" si="18"/>
        <v>207664993.72380337</v>
      </c>
      <c r="H320" s="68">
        <f t="shared" si="19"/>
        <v>267250205.28108111</v>
      </c>
      <c r="I320" s="123">
        <f t="shared" si="20"/>
        <v>5.8823529411764781E-2</v>
      </c>
      <c r="J320" s="123">
        <f t="shared" si="20"/>
        <v>-3.2938076416337142E-3</v>
      </c>
      <c r="K320" s="123">
        <f t="shared" si="20"/>
        <v>-1.2711864406779579E-2</v>
      </c>
    </row>
    <row r="321" spans="2:11" x14ac:dyDescent="0.2">
      <c r="B321" s="124">
        <v>42832</v>
      </c>
      <c r="C321" s="49">
        <f>+BBVA!E314</f>
        <v>270</v>
      </c>
      <c r="D321" s="49">
        <f>+DAVIVIENDA!E314</f>
        <v>30280</v>
      </c>
      <c r="E321" s="49">
        <f>+AVAL!E314</f>
        <v>1180</v>
      </c>
      <c r="F321" s="68">
        <f t="shared" si="17"/>
        <v>216198036.33962265</v>
      </c>
      <c r="G321" s="68">
        <f t="shared" si="18"/>
        <v>207802247.52005175</v>
      </c>
      <c r="H321" s="68">
        <f t="shared" si="19"/>
        <v>270691195.04864866</v>
      </c>
      <c r="I321" s="123">
        <f t="shared" si="20"/>
        <v>0</v>
      </c>
      <c r="J321" s="123">
        <f t="shared" si="20"/>
        <v>6.6093853271642579E-4</v>
      </c>
      <c r="K321" s="123">
        <f t="shared" si="20"/>
        <v>1.287553648068661E-2</v>
      </c>
    </row>
    <row r="322" spans="2:11" x14ac:dyDescent="0.2">
      <c r="B322" s="124">
        <v>42835</v>
      </c>
      <c r="C322" s="49">
        <f>+BBVA!E315</f>
        <v>270</v>
      </c>
      <c r="D322" s="49">
        <f>+DAVIVIENDA!E315</f>
        <v>30300</v>
      </c>
      <c r="E322" s="49">
        <f>+AVAL!E315</f>
        <v>1180</v>
      </c>
      <c r="F322" s="68">
        <f t="shared" si="17"/>
        <v>216198036.33962265</v>
      </c>
      <c r="G322" s="68">
        <f t="shared" si="18"/>
        <v>207939501.31630015</v>
      </c>
      <c r="H322" s="68">
        <f t="shared" si="19"/>
        <v>270691195.04864866</v>
      </c>
      <c r="I322" s="123">
        <f t="shared" si="20"/>
        <v>0</v>
      </c>
      <c r="J322" s="123">
        <f t="shared" si="20"/>
        <v>6.6050198150605641E-4</v>
      </c>
      <c r="K322" s="123">
        <f t="shared" si="20"/>
        <v>0</v>
      </c>
    </row>
    <row r="323" spans="2:11" x14ac:dyDescent="0.2">
      <c r="B323" s="124">
        <v>42836</v>
      </c>
      <c r="C323" s="49">
        <f>+BBVA!E316</f>
        <v>270</v>
      </c>
      <c r="D323" s="49">
        <f>+DAVIVIENDA!E316</f>
        <v>30360</v>
      </c>
      <c r="E323" s="49">
        <f>+AVAL!E316</f>
        <v>1195</v>
      </c>
      <c r="F323" s="68">
        <f t="shared" si="17"/>
        <v>216198036.33962265</v>
      </c>
      <c r="G323" s="68">
        <f t="shared" si="18"/>
        <v>208351262.70504528</v>
      </c>
      <c r="H323" s="68">
        <f t="shared" si="19"/>
        <v>274132184.81621623</v>
      </c>
      <c r="I323" s="123">
        <f t="shared" si="20"/>
        <v>0</v>
      </c>
      <c r="J323" s="123">
        <f t="shared" si="20"/>
        <v>1.9801980198018852E-3</v>
      </c>
      <c r="K323" s="123">
        <f t="shared" si="20"/>
        <v>1.2711864406779688E-2</v>
      </c>
    </row>
    <row r="324" spans="2:11" x14ac:dyDescent="0.2">
      <c r="B324" s="124">
        <v>42837</v>
      </c>
      <c r="C324" s="49">
        <f>+BBVA!E317</f>
        <v>270</v>
      </c>
      <c r="D324" s="49">
        <f>+DAVIVIENDA!E317</f>
        <v>30440</v>
      </c>
      <c r="E324" s="49">
        <f>+AVAL!E317</f>
        <v>1205</v>
      </c>
      <c r="F324" s="68">
        <f t="shared" si="17"/>
        <v>216198036.33962265</v>
      </c>
      <c r="G324" s="68">
        <f t="shared" si="18"/>
        <v>208900277.89003882</v>
      </c>
      <c r="H324" s="68">
        <f t="shared" si="19"/>
        <v>276426177.99459463</v>
      </c>
      <c r="I324" s="123">
        <f t="shared" si="20"/>
        <v>0</v>
      </c>
      <c r="J324" s="123">
        <f t="shared" si="20"/>
        <v>2.6350461133069999E-3</v>
      </c>
      <c r="K324" s="123">
        <f t="shared" si="20"/>
        <v>8.3682008368201732E-3</v>
      </c>
    </row>
    <row r="325" spans="2:11" x14ac:dyDescent="0.2">
      <c r="B325" s="124">
        <v>42842</v>
      </c>
      <c r="C325" s="49">
        <f>+BBVA!E318</f>
        <v>270</v>
      </c>
      <c r="D325" s="49">
        <f>+DAVIVIENDA!E318</f>
        <v>30060</v>
      </c>
      <c r="E325" s="49">
        <f>+AVAL!E318</f>
        <v>1190</v>
      </c>
      <c r="F325" s="68">
        <f t="shared" si="17"/>
        <v>216198036.33962265</v>
      </c>
      <c r="G325" s="68">
        <f t="shared" si="18"/>
        <v>206292455.76131955</v>
      </c>
      <c r="H325" s="68">
        <f t="shared" si="19"/>
        <v>272985188.22702706</v>
      </c>
      <c r="I325" s="123">
        <f t="shared" si="20"/>
        <v>0</v>
      </c>
      <c r="J325" s="123">
        <f t="shared" si="20"/>
        <v>-1.2483574244415218E-2</v>
      </c>
      <c r="K325" s="123">
        <f t="shared" si="20"/>
        <v>-1.2448132780083013E-2</v>
      </c>
    </row>
    <row r="326" spans="2:11" x14ac:dyDescent="0.2">
      <c r="B326" s="124">
        <v>42843</v>
      </c>
      <c r="C326" s="49">
        <f>+BBVA!E319</f>
        <v>270</v>
      </c>
      <c r="D326" s="49">
        <f>+DAVIVIENDA!E319</f>
        <v>30200</v>
      </c>
      <c r="E326" s="49">
        <f>+AVAL!E319</f>
        <v>1200</v>
      </c>
      <c r="F326" s="68">
        <f t="shared" si="17"/>
        <v>216198036.33962265</v>
      </c>
      <c r="G326" s="68">
        <f t="shared" si="18"/>
        <v>207253232.33505824</v>
      </c>
      <c r="H326" s="68">
        <f t="shared" si="19"/>
        <v>275279181.4054054</v>
      </c>
      <c r="I326" s="123">
        <f t="shared" si="20"/>
        <v>0</v>
      </c>
      <c r="J326" s="123">
        <f t="shared" si="20"/>
        <v>4.6573519627412501E-3</v>
      </c>
      <c r="K326" s="123">
        <f t="shared" si="20"/>
        <v>8.4033613445376864E-3</v>
      </c>
    </row>
    <row r="327" spans="2:11" x14ac:dyDescent="0.2">
      <c r="B327" s="124">
        <v>42844</v>
      </c>
      <c r="C327" s="49">
        <f>+BBVA!E320</f>
        <v>270</v>
      </c>
      <c r="D327" s="49">
        <f>+DAVIVIENDA!E320</f>
        <v>30080</v>
      </c>
      <c r="E327" s="49">
        <f>+AVAL!E320</f>
        <v>1180</v>
      </c>
      <c r="F327" s="68">
        <f t="shared" si="17"/>
        <v>216198036.33962265</v>
      </c>
      <c r="G327" s="68">
        <f t="shared" si="18"/>
        <v>206429709.55756792</v>
      </c>
      <c r="H327" s="68">
        <f t="shared" si="19"/>
        <v>270691195.04864866</v>
      </c>
      <c r="I327" s="123">
        <f t="shared" si="20"/>
        <v>0</v>
      </c>
      <c r="J327" s="123">
        <f t="shared" si="20"/>
        <v>-3.9735099337749316E-3</v>
      </c>
      <c r="K327" s="123">
        <f t="shared" si="20"/>
        <v>-1.6666666666666632E-2</v>
      </c>
    </row>
    <row r="328" spans="2:11" x14ac:dyDescent="0.2">
      <c r="B328" s="124">
        <v>42845</v>
      </c>
      <c r="C328" s="49">
        <f>+BBVA!E321</f>
        <v>270</v>
      </c>
      <c r="D328" s="49">
        <f>+DAVIVIENDA!E321</f>
        <v>30000</v>
      </c>
      <c r="E328" s="49">
        <f>+AVAL!E321</f>
        <v>1180</v>
      </c>
      <c r="F328" s="68">
        <f t="shared" si="17"/>
        <v>216198036.33962265</v>
      </c>
      <c r="G328" s="68">
        <f t="shared" si="18"/>
        <v>205880694.37257439</v>
      </c>
      <c r="H328" s="68">
        <f t="shared" si="19"/>
        <v>270691195.04864866</v>
      </c>
      <c r="I328" s="123">
        <f t="shared" si="20"/>
        <v>0</v>
      </c>
      <c r="J328" s="123">
        <f t="shared" si="20"/>
        <v>-2.6595744680851237E-3</v>
      </c>
      <c r="K328" s="123">
        <f t="shared" si="20"/>
        <v>0</v>
      </c>
    </row>
    <row r="329" spans="2:11" x14ac:dyDescent="0.2">
      <c r="B329" s="124">
        <v>42846</v>
      </c>
      <c r="C329" s="49">
        <f>+BBVA!E322</f>
        <v>270</v>
      </c>
      <c r="D329" s="49">
        <f>+DAVIVIENDA!E322</f>
        <v>29920</v>
      </c>
      <c r="E329" s="49">
        <f>+AVAL!E322</f>
        <v>1170</v>
      </c>
      <c r="F329" s="68">
        <f t="shared" si="17"/>
        <v>216198036.33962265</v>
      </c>
      <c r="G329" s="68">
        <f t="shared" si="18"/>
        <v>205331679.18758085</v>
      </c>
      <c r="H329" s="68">
        <f t="shared" si="19"/>
        <v>268397201.87027028</v>
      </c>
      <c r="I329" s="123">
        <f t="shared" si="20"/>
        <v>0</v>
      </c>
      <c r="J329" s="123">
        <f t="shared" si="20"/>
        <v>-2.6666666666666839E-3</v>
      </c>
      <c r="K329" s="123">
        <f t="shared" si="20"/>
        <v>-8.4745762711864216E-3</v>
      </c>
    </row>
    <row r="330" spans="2:11" x14ac:dyDescent="0.2">
      <c r="B330" s="124">
        <v>42849</v>
      </c>
      <c r="C330" s="49">
        <f>+BBVA!E323</f>
        <v>270</v>
      </c>
      <c r="D330" s="49">
        <f>+DAVIVIENDA!E323</f>
        <v>30100</v>
      </c>
      <c r="E330" s="49">
        <f>+AVAL!E323</f>
        <v>1190</v>
      </c>
      <c r="F330" s="68">
        <f t="shared" si="17"/>
        <v>216198036.33962265</v>
      </c>
      <c r="G330" s="68">
        <f t="shared" si="18"/>
        <v>206566963.3538163</v>
      </c>
      <c r="H330" s="68">
        <f t="shared" si="19"/>
        <v>272985188.22702706</v>
      </c>
      <c r="I330" s="123">
        <f t="shared" si="20"/>
        <v>0</v>
      </c>
      <c r="J330" s="123">
        <f t="shared" si="20"/>
        <v>6.0160427807486663E-3</v>
      </c>
      <c r="K330" s="123">
        <f t="shared" si="20"/>
        <v>1.7094017094017169E-2</v>
      </c>
    </row>
    <row r="331" spans="2:11" x14ac:dyDescent="0.2">
      <c r="B331" s="124">
        <v>42850</v>
      </c>
      <c r="C331" s="49">
        <f>+BBVA!E324</f>
        <v>270</v>
      </c>
      <c r="D331" s="49">
        <f>+DAVIVIENDA!E324</f>
        <v>30400</v>
      </c>
      <c r="E331" s="49">
        <f>+AVAL!E324</f>
        <v>1175</v>
      </c>
      <c r="F331" s="68">
        <f t="shared" ref="F331:F394" si="21">+$D$4*C331</f>
        <v>216198036.33962265</v>
      </c>
      <c r="G331" s="68">
        <f t="shared" ref="G331:G394" si="22">+$E$4*D331</f>
        <v>208625770.29754207</v>
      </c>
      <c r="H331" s="68">
        <f t="shared" ref="H331:H394" si="23">+$F$4*E331</f>
        <v>269544198.45945948</v>
      </c>
      <c r="I331" s="123">
        <f t="shared" ref="I331:K394" si="24">+(F331-F330)/F330</f>
        <v>0</v>
      </c>
      <c r="J331" s="123">
        <f t="shared" si="24"/>
        <v>9.9667774086379755E-3</v>
      </c>
      <c r="K331" s="123">
        <f t="shared" si="24"/>
        <v>-1.2605042016806749E-2</v>
      </c>
    </row>
    <row r="332" spans="2:11" x14ac:dyDescent="0.2">
      <c r="B332" s="124">
        <v>42851</v>
      </c>
      <c r="C332" s="49">
        <f>+BBVA!E325</f>
        <v>270</v>
      </c>
      <c r="D332" s="49">
        <f>+DAVIVIENDA!E325</f>
        <v>30900</v>
      </c>
      <c r="E332" s="49">
        <f>+AVAL!E325</f>
        <v>1175</v>
      </c>
      <c r="F332" s="68">
        <f t="shared" si="21"/>
        <v>216198036.33962265</v>
      </c>
      <c r="G332" s="68">
        <f t="shared" si="22"/>
        <v>212057115.20375162</v>
      </c>
      <c r="H332" s="68">
        <f t="shared" si="23"/>
        <v>269544198.45945948</v>
      </c>
      <c r="I332" s="123">
        <f t="shared" si="24"/>
        <v>0</v>
      </c>
      <c r="J332" s="123">
        <f t="shared" si="24"/>
        <v>1.6447368421052558E-2</v>
      </c>
      <c r="K332" s="123">
        <f t="shared" si="24"/>
        <v>0</v>
      </c>
    </row>
    <row r="333" spans="2:11" x14ac:dyDescent="0.2">
      <c r="B333" s="124">
        <v>42852</v>
      </c>
      <c r="C333" s="49">
        <f>+BBVA!E326</f>
        <v>270</v>
      </c>
      <c r="D333" s="49">
        <f>+DAVIVIENDA!E326</f>
        <v>30900</v>
      </c>
      <c r="E333" s="49">
        <f>+AVAL!E326</f>
        <v>1165</v>
      </c>
      <c r="F333" s="68">
        <f t="shared" si="21"/>
        <v>216198036.33962265</v>
      </c>
      <c r="G333" s="68">
        <f t="shared" si="22"/>
        <v>212057115.20375162</v>
      </c>
      <c r="H333" s="68">
        <f t="shared" si="23"/>
        <v>267250205.28108111</v>
      </c>
      <c r="I333" s="123">
        <f t="shared" si="24"/>
        <v>0</v>
      </c>
      <c r="J333" s="123">
        <f t="shared" si="24"/>
        <v>0</v>
      </c>
      <c r="K333" s="123">
        <f t="shared" si="24"/>
        <v>-8.5106382978723215E-3</v>
      </c>
    </row>
    <row r="334" spans="2:11" x14ac:dyDescent="0.2">
      <c r="B334" s="124">
        <v>42853</v>
      </c>
      <c r="C334" s="49">
        <f>+BBVA!E327</f>
        <v>266</v>
      </c>
      <c r="D334" s="49">
        <f>+DAVIVIENDA!E327</f>
        <v>31000</v>
      </c>
      <c r="E334" s="49">
        <f>+AVAL!E327</f>
        <v>1150</v>
      </c>
      <c r="F334" s="68">
        <f t="shared" si="21"/>
        <v>212995102.46792454</v>
      </c>
      <c r="G334" s="68">
        <f t="shared" si="22"/>
        <v>212743384.18499354</v>
      </c>
      <c r="H334" s="68">
        <f t="shared" si="23"/>
        <v>263809215.51351354</v>
      </c>
      <c r="I334" s="123">
        <f t="shared" si="24"/>
        <v>-1.4814814814814805E-2</v>
      </c>
      <c r="J334" s="123">
        <f t="shared" si="24"/>
        <v>3.2362459546925425E-3</v>
      </c>
      <c r="K334" s="123">
        <f t="shared" si="24"/>
        <v>-1.2875536480686721E-2</v>
      </c>
    </row>
    <row r="335" spans="2:11" x14ac:dyDescent="0.2">
      <c r="B335" s="124">
        <v>42857</v>
      </c>
      <c r="C335" s="49">
        <f>+BBVA!E328</f>
        <v>266</v>
      </c>
      <c r="D335" s="49">
        <f>+DAVIVIENDA!E328</f>
        <v>30680</v>
      </c>
      <c r="E335" s="49">
        <f>+AVAL!E328</f>
        <v>1165</v>
      </c>
      <c r="F335" s="68">
        <f t="shared" si="21"/>
        <v>212995102.46792454</v>
      </c>
      <c r="G335" s="68">
        <f t="shared" si="22"/>
        <v>210547323.44501942</v>
      </c>
      <c r="H335" s="68">
        <f t="shared" si="23"/>
        <v>267250205.28108111</v>
      </c>
      <c r="I335" s="123">
        <f t="shared" si="24"/>
        <v>0</v>
      </c>
      <c r="J335" s="123">
        <f t="shared" si="24"/>
        <v>-1.0322580645161217E-2</v>
      </c>
      <c r="K335" s="123">
        <f t="shared" si="24"/>
        <v>1.3043478260869592E-2</v>
      </c>
    </row>
    <row r="336" spans="2:11" x14ac:dyDescent="0.2">
      <c r="B336" s="124">
        <v>42858</v>
      </c>
      <c r="C336" s="49">
        <f>+BBVA!E329</f>
        <v>266</v>
      </c>
      <c r="D336" s="49">
        <f>+DAVIVIENDA!E329</f>
        <v>30520</v>
      </c>
      <c r="E336" s="49">
        <f>+AVAL!E329</f>
        <v>1155</v>
      </c>
      <c r="F336" s="68">
        <f t="shared" si="21"/>
        <v>212995102.46792454</v>
      </c>
      <c r="G336" s="68">
        <f t="shared" si="22"/>
        <v>209449293.07503235</v>
      </c>
      <c r="H336" s="68">
        <f t="shared" si="23"/>
        <v>264956212.10270271</v>
      </c>
      <c r="I336" s="123">
        <f t="shared" si="24"/>
        <v>0</v>
      </c>
      <c r="J336" s="123">
        <f t="shared" si="24"/>
        <v>-5.2151238591916895E-3</v>
      </c>
      <c r="K336" s="123">
        <f t="shared" si="24"/>
        <v>-8.5836909871245554E-3</v>
      </c>
    </row>
    <row r="337" spans="2:11" x14ac:dyDescent="0.2">
      <c r="B337" s="124">
        <v>42859</v>
      </c>
      <c r="C337" s="49">
        <f>+BBVA!E330</f>
        <v>266</v>
      </c>
      <c r="D337" s="49">
        <f>+DAVIVIENDA!E330</f>
        <v>30980</v>
      </c>
      <c r="E337" s="49">
        <f>+AVAL!E330</f>
        <v>1160</v>
      </c>
      <c r="F337" s="68">
        <f t="shared" si="21"/>
        <v>212995102.46792454</v>
      </c>
      <c r="G337" s="68">
        <f t="shared" si="22"/>
        <v>212606130.38874516</v>
      </c>
      <c r="H337" s="68">
        <f t="shared" si="23"/>
        <v>266103208.69189191</v>
      </c>
      <c r="I337" s="123">
        <f t="shared" si="24"/>
        <v>0</v>
      </c>
      <c r="J337" s="123">
        <f t="shared" si="24"/>
        <v>1.5072083879423321E-2</v>
      </c>
      <c r="K337" s="123">
        <f t="shared" si="24"/>
        <v>4.3290043290043758E-3</v>
      </c>
    </row>
    <row r="338" spans="2:11" x14ac:dyDescent="0.2">
      <c r="B338" s="124">
        <v>42860</v>
      </c>
      <c r="C338" s="49">
        <f>+BBVA!E331</f>
        <v>266</v>
      </c>
      <c r="D338" s="49">
        <f>+DAVIVIENDA!E331</f>
        <v>30920</v>
      </c>
      <c r="E338" s="49">
        <f>+AVAL!E331</f>
        <v>1170</v>
      </c>
      <c r="F338" s="68">
        <f t="shared" si="21"/>
        <v>212995102.46792454</v>
      </c>
      <c r="G338" s="68">
        <f t="shared" si="22"/>
        <v>212194369</v>
      </c>
      <c r="H338" s="68">
        <f t="shared" si="23"/>
        <v>268397201.87027028</v>
      </c>
      <c r="I338" s="123">
        <f t="shared" si="24"/>
        <v>0</v>
      </c>
      <c r="J338" s="123">
        <f t="shared" si="24"/>
        <v>-1.9367333763719004E-3</v>
      </c>
      <c r="K338" s="123">
        <f t="shared" si="24"/>
        <v>8.6206896551723946E-3</v>
      </c>
    </row>
    <row r="339" spans="2:11" x14ac:dyDescent="0.2">
      <c r="B339" s="124">
        <v>42863</v>
      </c>
      <c r="C339" s="49">
        <f>+BBVA!E332</f>
        <v>266</v>
      </c>
      <c r="D339" s="49">
        <f>+DAVIVIENDA!E332</f>
        <v>31400</v>
      </c>
      <c r="E339" s="49">
        <f>+AVAL!E332</f>
        <v>1175</v>
      </c>
      <c r="F339" s="68">
        <f t="shared" si="21"/>
        <v>212995102.46792454</v>
      </c>
      <c r="G339" s="68">
        <f t="shared" si="22"/>
        <v>215488460.10996121</v>
      </c>
      <c r="H339" s="68">
        <f t="shared" si="23"/>
        <v>269544198.45945948</v>
      </c>
      <c r="I339" s="123">
        <f t="shared" si="24"/>
        <v>0</v>
      </c>
      <c r="J339" s="123">
        <f t="shared" si="24"/>
        <v>1.5523932729624939E-2</v>
      </c>
      <c r="K339" s="123">
        <f t="shared" si="24"/>
        <v>4.2735042735043199E-3</v>
      </c>
    </row>
    <row r="340" spans="2:11" x14ac:dyDescent="0.2">
      <c r="B340" s="124">
        <v>42864</v>
      </c>
      <c r="C340" s="49">
        <f>+BBVA!E333</f>
        <v>266</v>
      </c>
      <c r="D340" s="49">
        <f>+DAVIVIENDA!E333</f>
        <v>31500</v>
      </c>
      <c r="E340" s="49">
        <f>+AVAL!E333</f>
        <v>1180</v>
      </c>
      <c r="F340" s="68">
        <f t="shared" si="21"/>
        <v>212995102.46792454</v>
      </c>
      <c r="G340" s="68">
        <f t="shared" si="22"/>
        <v>216174729.09120312</v>
      </c>
      <c r="H340" s="68">
        <f t="shared" si="23"/>
        <v>270691195.04864866</v>
      </c>
      <c r="I340" s="123">
        <f t="shared" si="24"/>
        <v>0</v>
      </c>
      <c r="J340" s="123">
        <f t="shared" si="24"/>
        <v>3.1847133757961642E-3</v>
      </c>
      <c r="K340" s="123">
        <f t="shared" si="24"/>
        <v>4.2553191489361052E-3</v>
      </c>
    </row>
    <row r="341" spans="2:11" x14ac:dyDescent="0.2">
      <c r="B341" s="124">
        <v>42865</v>
      </c>
      <c r="C341" s="49">
        <f>+BBVA!E334</f>
        <v>266</v>
      </c>
      <c r="D341" s="49">
        <f>+DAVIVIENDA!E334</f>
        <v>31760</v>
      </c>
      <c r="E341" s="49">
        <f>+AVAL!E334</f>
        <v>1170</v>
      </c>
      <c r="F341" s="68">
        <f t="shared" si="21"/>
        <v>212995102.46792454</v>
      </c>
      <c r="G341" s="68">
        <f t="shared" si="22"/>
        <v>217959028.44243211</v>
      </c>
      <c r="H341" s="68">
        <f t="shared" si="23"/>
        <v>268397201.87027028</v>
      </c>
      <c r="I341" s="123">
        <f t="shared" si="24"/>
        <v>0</v>
      </c>
      <c r="J341" s="123">
        <f t="shared" si="24"/>
        <v>8.2539682539682722E-3</v>
      </c>
      <c r="K341" s="123">
        <f t="shared" si="24"/>
        <v>-8.4745762711864216E-3</v>
      </c>
    </row>
    <row r="342" spans="2:11" x14ac:dyDescent="0.2">
      <c r="B342" s="124">
        <v>42866</v>
      </c>
      <c r="C342" s="49">
        <f>+BBVA!E335</f>
        <v>266</v>
      </c>
      <c r="D342" s="49">
        <f>+DAVIVIENDA!E335</f>
        <v>31840</v>
      </c>
      <c r="E342" s="49">
        <f>+AVAL!E335</f>
        <v>1195</v>
      </c>
      <c r="F342" s="68">
        <f t="shared" si="21"/>
        <v>212995102.46792454</v>
      </c>
      <c r="G342" s="68">
        <f t="shared" si="22"/>
        <v>218508043.62742564</v>
      </c>
      <c r="H342" s="68">
        <f t="shared" si="23"/>
        <v>274132184.81621623</v>
      </c>
      <c r="I342" s="123">
        <f t="shared" si="24"/>
        <v>0</v>
      </c>
      <c r="J342" s="123">
        <f t="shared" si="24"/>
        <v>2.5188916876574467E-3</v>
      </c>
      <c r="K342" s="123">
        <f t="shared" si="24"/>
        <v>2.1367521367521375E-2</v>
      </c>
    </row>
    <row r="343" spans="2:11" x14ac:dyDescent="0.2">
      <c r="B343" s="124">
        <v>42867</v>
      </c>
      <c r="C343" s="49">
        <f>+BBVA!E336</f>
        <v>266</v>
      </c>
      <c r="D343" s="49">
        <f>+DAVIVIENDA!E336</f>
        <v>33080</v>
      </c>
      <c r="E343" s="49">
        <f>+AVAL!E336</f>
        <v>1210</v>
      </c>
      <c r="F343" s="68">
        <f t="shared" si="21"/>
        <v>212995102.46792454</v>
      </c>
      <c r="G343" s="68">
        <f t="shared" si="22"/>
        <v>227017778.99482536</v>
      </c>
      <c r="H343" s="68">
        <f t="shared" si="23"/>
        <v>277573174.58378381</v>
      </c>
      <c r="I343" s="123">
        <f t="shared" si="24"/>
        <v>0</v>
      </c>
      <c r="J343" s="123">
        <f t="shared" si="24"/>
        <v>3.8944723618090364E-2</v>
      </c>
      <c r="K343" s="123">
        <f t="shared" si="24"/>
        <v>1.2552301255230151E-2</v>
      </c>
    </row>
    <row r="344" spans="2:11" x14ac:dyDescent="0.2">
      <c r="B344" s="124">
        <v>42870</v>
      </c>
      <c r="C344" s="49">
        <f>+BBVA!E337</f>
        <v>266</v>
      </c>
      <c r="D344" s="49">
        <f>+DAVIVIENDA!E337</f>
        <v>33500</v>
      </c>
      <c r="E344" s="49">
        <f>+AVAL!E337</f>
        <v>1220</v>
      </c>
      <c r="F344" s="68">
        <f t="shared" si="21"/>
        <v>212995102.46792454</v>
      </c>
      <c r="G344" s="68">
        <f t="shared" si="22"/>
        <v>229900108.71604142</v>
      </c>
      <c r="H344" s="68">
        <f t="shared" si="23"/>
        <v>279867167.76216215</v>
      </c>
      <c r="I344" s="123">
        <f t="shared" si="24"/>
        <v>0</v>
      </c>
      <c r="J344" s="123">
        <f t="shared" si="24"/>
        <v>1.2696493349455914E-2</v>
      </c>
      <c r="K344" s="123">
        <f t="shared" si="24"/>
        <v>8.264462809917229E-3</v>
      </c>
    </row>
    <row r="345" spans="2:11" x14ac:dyDescent="0.2">
      <c r="B345" s="124">
        <v>42871</v>
      </c>
      <c r="C345" s="49">
        <f>+BBVA!E338</f>
        <v>266</v>
      </c>
      <c r="D345" s="49">
        <f>+DAVIVIENDA!E338</f>
        <v>33580</v>
      </c>
      <c r="E345" s="49">
        <f>+AVAL!E338</f>
        <v>1205</v>
      </c>
      <c r="F345" s="68">
        <f t="shared" si="21"/>
        <v>212995102.46792454</v>
      </c>
      <c r="G345" s="68">
        <f t="shared" si="22"/>
        <v>230449123.90103495</v>
      </c>
      <c r="H345" s="68">
        <f t="shared" si="23"/>
        <v>276426177.99459463</v>
      </c>
      <c r="I345" s="123">
        <f t="shared" si="24"/>
        <v>0</v>
      </c>
      <c r="J345" s="123">
        <f t="shared" si="24"/>
        <v>2.3880597014925525E-3</v>
      </c>
      <c r="K345" s="123">
        <f t="shared" si="24"/>
        <v>-1.2295081967212929E-2</v>
      </c>
    </row>
    <row r="346" spans="2:11" x14ac:dyDescent="0.2">
      <c r="B346" s="124">
        <v>42872</v>
      </c>
      <c r="C346" s="49">
        <f>+BBVA!E339</f>
        <v>266</v>
      </c>
      <c r="D346" s="49">
        <f>+DAVIVIENDA!E339</f>
        <v>32560</v>
      </c>
      <c r="E346" s="49">
        <f>+AVAL!E339</f>
        <v>1200</v>
      </c>
      <c r="F346" s="68">
        <f t="shared" si="21"/>
        <v>212995102.46792454</v>
      </c>
      <c r="G346" s="68">
        <f t="shared" si="22"/>
        <v>223449180.29236743</v>
      </c>
      <c r="H346" s="68">
        <f t="shared" si="23"/>
        <v>275279181.4054054</v>
      </c>
      <c r="I346" s="123">
        <f t="shared" si="24"/>
        <v>0</v>
      </c>
      <c r="J346" s="123">
        <f t="shared" si="24"/>
        <v>-3.0375223347230463E-2</v>
      </c>
      <c r="K346" s="123">
        <f t="shared" si="24"/>
        <v>-4.1493775933611476E-3</v>
      </c>
    </row>
    <row r="347" spans="2:11" x14ac:dyDescent="0.2">
      <c r="B347" s="124">
        <v>42873</v>
      </c>
      <c r="C347" s="49">
        <f>+BBVA!E340</f>
        <v>266</v>
      </c>
      <c r="D347" s="49">
        <f>+DAVIVIENDA!E340</f>
        <v>32260</v>
      </c>
      <c r="E347" s="49">
        <f>+AVAL!E340</f>
        <v>1190</v>
      </c>
      <c r="F347" s="68">
        <f t="shared" si="21"/>
        <v>212995102.46792454</v>
      </c>
      <c r="G347" s="68">
        <f t="shared" si="22"/>
        <v>221390373.34864166</v>
      </c>
      <c r="H347" s="68">
        <f t="shared" si="23"/>
        <v>272985188.22702706</v>
      </c>
      <c r="I347" s="123">
        <f t="shared" si="24"/>
        <v>0</v>
      </c>
      <c r="J347" s="123">
        <f t="shared" si="24"/>
        <v>-9.2137592137593056E-3</v>
      </c>
      <c r="K347" s="123">
        <f t="shared" si="24"/>
        <v>-8.3333333333332066E-3</v>
      </c>
    </row>
    <row r="348" spans="2:11" x14ac:dyDescent="0.2">
      <c r="B348" s="124">
        <v>42874</v>
      </c>
      <c r="C348" s="49">
        <f>+BBVA!E341</f>
        <v>266</v>
      </c>
      <c r="D348" s="49">
        <f>+DAVIVIENDA!E341</f>
        <v>32560</v>
      </c>
      <c r="E348" s="49">
        <f>+AVAL!E341</f>
        <v>1210</v>
      </c>
      <c r="F348" s="68">
        <f t="shared" si="21"/>
        <v>212995102.46792454</v>
      </c>
      <c r="G348" s="68">
        <f t="shared" si="22"/>
        <v>223449180.29236743</v>
      </c>
      <c r="H348" s="68">
        <f t="shared" si="23"/>
        <v>277573174.58378381</v>
      </c>
      <c r="I348" s="123">
        <f t="shared" si="24"/>
        <v>0</v>
      </c>
      <c r="J348" s="123">
        <f t="shared" si="24"/>
        <v>9.2994420334780847E-3</v>
      </c>
      <c r="K348" s="123">
        <f t="shared" si="24"/>
        <v>1.6806722689075591E-2</v>
      </c>
    </row>
    <row r="349" spans="2:11" x14ac:dyDescent="0.2">
      <c r="B349" s="124">
        <v>42877</v>
      </c>
      <c r="C349" s="49">
        <f>+BBVA!E342</f>
        <v>266</v>
      </c>
      <c r="D349" s="49">
        <f>+DAVIVIENDA!E342</f>
        <v>32760</v>
      </c>
      <c r="E349" s="49">
        <f>+AVAL!E342</f>
        <v>1210</v>
      </c>
      <c r="F349" s="68">
        <f t="shared" si="21"/>
        <v>212995102.46792454</v>
      </c>
      <c r="G349" s="68">
        <f t="shared" si="22"/>
        <v>224821718.25485125</v>
      </c>
      <c r="H349" s="68">
        <f t="shared" si="23"/>
        <v>277573174.58378381</v>
      </c>
      <c r="I349" s="123">
        <f t="shared" si="24"/>
        <v>0</v>
      </c>
      <c r="J349" s="123">
        <f t="shared" si="24"/>
        <v>6.1425061425061152E-3</v>
      </c>
      <c r="K349" s="123">
        <f t="shared" si="24"/>
        <v>0</v>
      </c>
    </row>
    <row r="350" spans="2:11" x14ac:dyDescent="0.2">
      <c r="B350" s="124">
        <v>42878</v>
      </c>
      <c r="C350" s="49">
        <f>+BBVA!E343</f>
        <v>266</v>
      </c>
      <c r="D350" s="49">
        <f>+DAVIVIENDA!E343</f>
        <v>32840</v>
      </c>
      <c r="E350" s="49">
        <f>+AVAL!E343</f>
        <v>1205</v>
      </c>
      <c r="F350" s="68">
        <f t="shared" si="21"/>
        <v>212995102.46792454</v>
      </c>
      <c r="G350" s="68">
        <f t="shared" si="22"/>
        <v>225370733.43984479</v>
      </c>
      <c r="H350" s="68">
        <f t="shared" si="23"/>
        <v>276426177.99459463</v>
      </c>
      <c r="I350" s="123">
        <f t="shared" si="24"/>
        <v>0</v>
      </c>
      <c r="J350" s="123">
        <f t="shared" si="24"/>
        <v>2.4420024420024576E-3</v>
      </c>
      <c r="K350" s="123">
        <f t="shared" si="24"/>
        <v>-4.1322314049586145E-3</v>
      </c>
    </row>
    <row r="351" spans="2:11" x14ac:dyDescent="0.2">
      <c r="B351" s="124">
        <v>42879</v>
      </c>
      <c r="C351" s="49">
        <f>+BBVA!E344</f>
        <v>266</v>
      </c>
      <c r="D351" s="49">
        <f>+DAVIVIENDA!E344</f>
        <v>32780</v>
      </c>
      <c r="E351" s="49">
        <f>+AVAL!E344</f>
        <v>1210</v>
      </c>
      <c r="F351" s="68">
        <f t="shared" si="21"/>
        <v>212995102.46792454</v>
      </c>
      <c r="G351" s="68">
        <f t="shared" si="22"/>
        <v>224958972.05109963</v>
      </c>
      <c r="H351" s="68">
        <f t="shared" si="23"/>
        <v>277573174.58378381</v>
      </c>
      <c r="I351" s="123">
        <f t="shared" si="24"/>
        <v>0</v>
      </c>
      <c r="J351" s="123">
        <f t="shared" si="24"/>
        <v>-1.8270401948843322E-3</v>
      </c>
      <c r="K351" s="123">
        <f t="shared" si="24"/>
        <v>4.1493775933609325E-3</v>
      </c>
    </row>
    <row r="352" spans="2:11" x14ac:dyDescent="0.2">
      <c r="B352" s="124">
        <v>42880</v>
      </c>
      <c r="C352" s="49">
        <f>+BBVA!E345</f>
        <v>266</v>
      </c>
      <c r="D352" s="49">
        <f>+DAVIVIENDA!E345</f>
        <v>32940</v>
      </c>
      <c r="E352" s="49">
        <f>+AVAL!E345</f>
        <v>1210</v>
      </c>
      <c r="F352" s="68">
        <f t="shared" si="21"/>
        <v>212995102.46792454</v>
      </c>
      <c r="G352" s="68">
        <f t="shared" si="22"/>
        <v>226057002.4210867</v>
      </c>
      <c r="H352" s="68">
        <f t="shared" si="23"/>
        <v>277573174.58378381</v>
      </c>
      <c r="I352" s="123">
        <f t="shared" si="24"/>
        <v>0</v>
      </c>
      <c r="J352" s="123">
        <f t="shared" si="24"/>
        <v>4.8810250152532351E-3</v>
      </c>
      <c r="K352" s="123">
        <f t="shared" si="24"/>
        <v>0</v>
      </c>
    </row>
    <row r="353" spans="2:11" x14ac:dyDescent="0.2">
      <c r="B353" s="124">
        <v>42881</v>
      </c>
      <c r="C353" s="49">
        <f>+BBVA!E346</f>
        <v>266</v>
      </c>
      <c r="D353" s="49">
        <f>+DAVIVIENDA!E346</f>
        <v>32920</v>
      </c>
      <c r="E353" s="49">
        <f>+AVAL!E346</f>
        <v>1210</v>
      </c>
      <c r="F353" s="68">
        <f t="shared" si="21"/>
        <v>212995102.46792454</v>
      </c>
      <c r="G353" s="68">
        <f t="shared" si="22"/>
        <v>225919748.62483829</v>
      </c>
      <c r="H353" s="68">
        <f t="shared" si="23"/>
        <v>277573174.58378381</v>
      </c>
      <c r="I353" s="123">
        <f t="shared" si="24"/>
        <v>0</v>
      </c>
      <c r="J353" s="123">
        <f t="shared" si="24"/>
        <v>-6.0716454159087392E-4</v>
      </c>
      <c r="K353" s="123">
        <f t="shared" si="24"/>
        <v>0</v>
      </c>
    </row>
    <row r="354" spans="2:11" x14ac:dyDescent="0.2">
      <c r="B354" s="124">
        <v>42885</v>
      </c>
      <c r="C354" s="49">
        <f>+BBVA!E347</f>
        <v>266</v>
      </c>
      <c r="D354" s="49">
        <f>+DAVIVIENDA!E347</f>
        <v>33000</v>
      </c>
      <c r="E354" s="49">
        <f>+AVAL!E347</f>
        <v>1210</v>
      </c>
      <c r="F354" s="68">
        <f t="shared" si="21"/>
        <v>212995102.46792454</v>
      </c>
      <c r="G354" s="68">
        <f t="shared" si="22"/>
        <v>226468763.80983183</v>
      </c>
      <c r="H354" s="68">
        <f t="shared" si="23"/>
        <v>277573174.58378381</v>
      </c>
      <c r="I354" s="123">
        <f t="shared" si="24"/>
        <v>0</v>
      </c>
      <c r="J354" s="123">
        <f t="shared" si="24"/>
        <v>2.4301336573511701E-3</v>
      </c>
      <c r="K354" s="123">
        <f t="shared" si="24"/>
        <v>0</v>
      </c>
    </row>
    <row r="355" spans="2:11" x14ac:dyDescent="0.2">
      <c r="B355" s="124">
        <v>42886</v>
      </c>
      <c r="C355" s="49">
        <f>+BBVA!E348</f>
        <v>266</v>
      </c>
      <c r="D355" s="49">
        <f>+DAVIVIENDA!E348</f>
        <v>33020</v>
      </c>
      <c r="E355" s="49">
        <f>+AVAL!E348</f>
        <v>1215</v>
      </c>
      <c r="F355" s="68">
        <f t="shared" si="21"/>
        <v>212995102.46792454</v>
      </c>
      <c r="G355" s="68">
        <f t="shared" si="22"/>
        <v>226606017.60608023</v>
      </c>
      <c r="H355" s="68">
        <f t="shared" si="23"/>
        <v>278720171.17297298</v>
      </c>
      <c r="I355" s="123">
        <f t="shared" si="24"/>
        <v>0</v>
      </c>
      <c r="J355" s="123">
        <f t="shared" si="24"/>
        <v>6.0606060606070873E-4</v>
      </c>
      <c r="K355" s="123">
        <f t="shared" si="24"/>
        <v>4.1322314049586145E-3</v>
      </c>
    </row>
    <row r="356" spans="2:11" x14ac:dyDescent="0.2">
      <c r="B356" s="124">
        <v>42887</v>
      </c>
      <c r="C356" s="49">
        <f>+BBVA!E349</f>
        <v>266</v>
      </c>
      <c r="D356" s="49">
        <f>+DAVIVIENDA!E349</f>
        <v>32620</v>
      </c>
      <c r="E356" s="49">
        <f>+AVAL!E349</f>
        <v>1220</v>
      </c>
      <c r="F356" s="68">
        <f t="shared" si="21"/>
        <v>212995102.46792454</v>
      </c>
      <c r="G356" s="68">
        <f t="shared" si="22"/>
        <v>223860941.68111256</v>
      </c>
      <c r="H356" s="68">
        <f t="shared" si="23"/>
        <v>279867167.76216215</v>
      </c>
      <c r="I356" s="123">
        <f t="shared" si="24"/>
        <v>0</v>
      </c>
      <c r="J356" s="123">
        <f t="shared" si="24"/>
        <v>-1.2113870381586995E-2</v>
      </c>
      <c r="K356" s="123">
        <f t="shared" si="24"/>
        <v>4.1152263374484976E-3</v>
      </c>
    </row>
    <row r="357" spans="2:11" x14ac:dyDescent="0.2">
      <c r="B357" s="124">
        <v>42888</v>
      </c>
      <c r="C357" s="49">
        <f>+BBVA!E350</f>
        <v>266</v>
      </c>
      <c r="D357" s="49">
        <f>+DAVIVIENDA!E350</f>
        <v>32420</v>
      </c>
      <c r="E357" s="49">
        <f>+AVAL!E350</f>
        <v>1225</v>
      </c>
      <c r="F357" s="68">
        <f t="shared" si="21"/>
        <v>212995102.46792454</v>
      </c>
      <c r="G357" s="68">
        <f t="shared" si="22"/>
        <v>222488403.71862873</v>
      </c>
      <c r="H357" s="68">
        <f t="shared" si="23"/>
        <v>281014164.35135138</v>
      </c>
      <c r="I357" s="123">
        <f t="shared" si="24"/>
        <v>0</v>
      </c>
      <c r="J357" s="123">
        <f t="shared" si="24"/>
        <v>-6.1312078479460186E-3</v>
      </c>
      <c r="K357" s="123">
        <f t="shared" si="24"/>
        <v>4.0983606557378561E-3</v>
      </c>
    </row>
    <row r="358" spans="2:11" x14ac:dyDescent="0.2">
      <c r="B358" s="124">
        <v>42891</v>
      </c>
      <c r="C358" s="49">
        <f>+BBVA!E351</f>
        <v>265</v>
      </c>
      <c r="D358" s="49">
        <f>+DAVIVIENDA!E351</f>
        <v>32460</v>
      </c>
      <c r="E358" s="49">
        <f>+AVAL!E351</f>
        <v>1215</v>
      </c>
      <c r="F358" s="68">
        <f t="shared" si="21"/>
        <v>212194369</v>
      </c>
      <c r="G358" s="68">
        <f t="shared" si="22"/>
        <v>222762911.31112549</v>
      </c>
      <c r="H358" s="68">
        <f t="shared" si="23"/>
        <v>278720171.17297298</v>
      </c>
      <c r="I358" s="123">
        <f t="shared" si="24"/>
        <v>-3.7593984962406343E-3</v>
      </c>
      <c r="J358" s="123">
        <f t="shared" si="24"/>
        <v>1.2338062924120324E-3</v>
      </c>
      <c r="K358" s="123">
        <f t="shared" si="24"/>
        <v>-8.1632653061225365E-3</v>
      </c>
    </row>
    <row r="359" spans="2:11" x14ac:dyDescent="0.2">
      <c r="B359" s="124">
        <v>42892</v>
      </c>
      <c r="C359" s="49">
        <f>+BBVA!E352</f>
        <v>265</v>
      </c>
      <c r="D359" s="49">
        <f>+DAVIVIENDA!E352</f>
        <v>32880</v>
      </c>
      <c r="E359" s="49">
        <f>+AVAL!E352</f>
        <v>1230</v>
      </c>
      <c r="F359" s="68">
        <f t="shared" si="21"/>
        <v>212194369</v>
      </c>
      <c r="G359" s="68">
        <f t="shared" si="22"/>
        <v>225645241.03234154</v>
      </c>
      <c r="H359" s="68">
        <f t="shared" si="23"/>
        <v>282161160.94054055</v>
      </c>
      <c r="I359" s="123">
        <f t="shared" si="24"/>
        <v>0</v>
      </c>
      <c r="J359" s="123">
        <f t="shared" si="24"/>
        <v>1.2939001848428886E-2</v>
      </c>
      <c r="K359" s="123">
        <f t="shared" si="24"/>
        <v>1.2345679012345706E-2</v>
      </c>
    </row>
    <row r="360" spans="2:11" x14ac:dyDescent="0.2">
      <c r="B360" s="124">
        <v>42893</v>
      </c>
      <c r="C360" s="49">
        <f>+BBVA!E353</f>
        <v>265</v>
      </c>
      <c r="D360" s="49">
        <f>+DAVIVIENDA!E353</f>
        <v>32600</v>
      </c>
      <c r="E360" s="49">
        <f>+AVAL!E353</f>
        <v>1230</v>
      </c>
      <c r="F360" s="68">
        <f t="shared" si="21"/>
        <v>212194369</v>
      </c>
      <c r="G360" s="68">
        <f t="shared" si="22"/>
        <v>223723687.88486418</v>
      </c>
      <c r="H360" s="68">
        <f t="shared" si="23"/>
        <v>282161160.94054055</v>
      </c>
      <c r="I360" s="123">
        <f t="shared" si="24"/>
        <v>0</v>
      </c>
      <c r="J360" s="123">
        <f t="shared" si="24"/>
        <v>-8.5158150851581405E-3</v>
      </c>
      <c r="K360" s="123">
        <f t="shared" si="24"/>
        <v>0</v>
      </c>
    </row>
    <row r="361" spans="2:11" x14ac:dyDescent="0.2">
      <c r="B361" s="124">
        <v>42894</v>
      </c>
      <c r="C361" s="49">
        <f>+BBVA!E354</f>
        <v>261</v>
      </c>
      <c r="D361" s="49">
        <f>+DAVIVIENDA!E354</f>
        <v>32640</v>
      </c>
      <c r="E361" s="49">
        <f>+AVAL!E354</f>
        <v>1215</v>
      </c>
      <c r="F361" s="68">
        <f t="shared" si="21"/>
        <v>208991435.12830189</v>
      </c>
      <c r="G361" s="68">
        <f t="shared" si="22"/>
        <v>223998195.47736093</v>
      </c>
      <c r="H361" s="68">
        <f t="shared" si="23"/>
        <v>278720171.17297298</v>
      </c>
      <c r="I361" s="123">
        <f t="shared" si="24"/>
        <v>-1.5094339622641501E-2</v>
      </c>
      <c r="J361" s="123">
        <f t="shared" si="24"/>
        <v>1.2269938650306162E-3</v>
      </c>
      <c r="K361" s="123">
        <f t="shared" si="24"/>
        <v>-1.2195121951219539E-2</v>
      </c>
    </row>
    <row r="362" spans="2:11" x14ac:dyDescent="0.2">
      <c r="B362" s="124">
        <v>42895</v>
      </c>
      <c r="C362" s="49">
        <f>+BBVA!E355</f>
        <v>268</v>
      </c>
      <c r="D362" s="49">
        <f>+DAVIVIENDA!E355</f>
        <v>32640</v>
      </c>
      <c r="E362" s="49">
        <f>+AVAL!E355</f>
        <v>1230</v>
      </c>
      <c r="F362" s="68">
        <f t="shared" si="21"/>
        <v>214596569.40377358</v>
      </c>
      <c r="G362" s="68">
        <f t="shared" si="22"/>
        <v>223998195.47736093</v>
      </c>
      <c r="H362" s="68">
        <f t="shared" si="23"/>
        <v>282161160.94054055</v>
      </c>
      <c r="I362" s="123">
        <f t="shared" si="24"/>
        <v>2.6819923371647458E-2</v>
      </c>
      <c r="J362" s="123">
        <f t="shared" si="24"/>
        <v>0</v>
      </c>
      <c r="K362" s="123">
        <f t="shared" si="24"/>
        <v>1.2345679012345706E-2</v>
      </c>
    </row>
    <row r="363" spans="2:11" x14ac:dyDescent="0.2">
      <c r="B363" s="124">
        <v>42898</v>
      </c>
      <c r="C363" s="49">
        <f>+BBVA!E356</f>
        <v>265</v>
      </c>
      <c r="D363" s="49">
        <f>+DAVIVIENDA!E356</f>
        <v>32400</v>
      </c>
      <c r="E363" s="49">
        <f>+AVAL!E356</f>
        <v>1230</v>
      </c>
      <c r="F363" s="68">
        <f t="shared" si="21"/>
        <v>212194369</v>
      </c>
      <c r="G363" s="68">
        <f t="shared" si="22"/>
        <v>222351149.92238036</v>
      </c>
      <c r="H363" s="68">
        <f t="shared" si="23"/>
        <v>282161160.94054055</v>
      </c>
      <c r="I363" s="123">
        <f t="shared" si="24"/>
        <v>-1.1194029850746228E-2</v>
      </c>
      <c r="J363" s="123">
        <f t="shared" si="24"/>
        <v>-7.3529411764705031E-3</v>
      </c>
      <c r="K363" s="123">
        <f t="shared" si="24"/>
        <v>0</v>
      </c>
    </row>
    <row r="364" spans="2:11" x14ac:dyDescent="0.2">
      <c r="B364" s="124">
        <v>42899</v>
      </c>
      <c r="C364" s="49">
        <f>+BBVA!E357</f>
        <v>265</v>
      </c>
      <c r="D364" s="49">
        <f>+DAVIVIENDA!E357</f>
        <v>32640</v>
      </c>
      <c r="E364" s="49">
        <f>+AVAL!E357</f>
        <v>1230</v>
      </c>
      <c r="F364" s="68">
        <f t="shared" si="21"/>
        <v>212194369</v>
      </c>
      <c r="G364" s="68">
        <f t="shared" si="22"/>
        <v>223998195.47736093</v>
      </c>
      <c r="H364" s="68">
        <f t="shared" si="23"/>
        <v>282161160.94054055</v>
      </c>
      <c r="I364" s="123">
        <f t="shared" si="24"/>
        <v>0</v>
      </c>
      <c r="J364" s="123">
        <f t="shared" si="24"/>
        <v>7.407407407407321E-3</v>
      </c>
      <c r="K364" s="123">
        <f t="shared" si="24"/>
        <v>0</v>
      </c>
    </row>
    <row r="365" spans="2:11" x14ac:dyDescent="0.2">
      <c r="B365" s="124">
        <v>42900</v>
      </c>
      <c r="C365" s="49">
        <f>+BBVA!E358</f>
        <v>265</v>
      </c>
      <c r="D365" s="49">
        <f>+DAVIVIENDA!E358</f>
        <v>32740</v>
      </c>
      <c r="E365" s="49">
        <f>+AVAL!E358</f>
        <v>1235</v>
      </c>
      <c r="F365" s="68">
        <f t="shared" si="21"/>
        <v>212194369</v>
      </c>
      <c r="G365" s="68">
        <f t="shared" si="22"/>
        <v>224684464.45860285</v>
      </c>
      <c r="H365" s="68">
        <f t="shared" si="23"/>
        <v>283308157.52972972</v>
      </c>
      <c r="I365" s="123">
        <f t="shared" si="24"/>
        <v>0</v>
      </c>
      <c r="J365" s="123">
        <f t="shared" si="24"/>
        <v>3.0637254901960649E-3</v>
      </c>
      <c r="K365" s="123">
        <f t="shared" si="24"/>
        <v>4.065040650406442E-3</v>
      </c>
    </row>
    <row r="366" spans="2:11" x14ac:dyDescent="0.2">
      <c r="B366" s="124">
        <v>42901</v>
      </c>
      <c r="C366" s="49">
        <f>+BBVA!E359</f>
        <v>265</v>
      </c>
      <c r="D366" s="49">
        <f>+DAVIVIENDA!E359</f>
        <v>33000</v>
      </c>
      <c r="E366" s="49">
        <f>+AVAL!E359</f>
        <v>1240</v>
      </c>
      <c r="F366" s="68">
        <f t="shared" si="21"/>
        <v>212194369</v>
      </c>
      <c r="G366" s="68">
        <f t="shared" si="22"/>
        <v>226468763.80983183</v>
      </c>
      <c r="H366" s="68">
        <f t="shared" si="23"/>
        <v>284455154.11891896</v>
      </c>
      <c r="I366" s="123">
        <f t="shared" si="24"/>
        <v>0</v>
      </c>
      <c r="J366" s="123">
        <f t="shared" si="24"/>
        <v>7.9413561392791873E-3</v>
      </c>
      <c r="K366" s="123">
        <f t="shared" si="24"/>
        <v>4.0485829959515662E-3</v>
      </c>
    </row>
    <row r="367" spans="2:11" x14ac:dyDescent="0.2">
      <c r="B367" s="124">
        <v>42902</v>
      </c>
      <c r="C367" s="49">
        <f>+BBVA!E360</f>
        <v>265</v>
      </c>
      <c r="D367" s="49">
        <f>+DAVIVIENDA!E360</f>
        <v>33360</v>
      </c>
      <c r="E367" s="49">
        <f>+AVAL!E360</f>
        <v>1245</v>
      </c>
      <c r="F367" s="68">
        <f t="shared" si="21"/>
        <v>212194369</v>
      </c>
      <c r="G367" s="68">
        <f t="shared" si="22"/>
        <v>228939332.14230272</v>
      </c>
      <c r="H367" s="68">
        <f t="shared" si="23"/>
        <v>285602150.70810813</v>
      </c>
      <c r="I367" s="123">
        <f t="shared" si="24"/>
        <v>0</v>
      </c>
      <c r="J367" s="123">
        <f t="shared" si="24"/>
        <v>1.0909090909090915E-2</v>
      </c>
      <c r="K367" s="123">
        <f t="shared" si="24"/>
        <v>4.0322580645160673E-3</v>
      </c>
    </row>
    <row r="368" spans="2:11" x14ac:dyDescent="0.2">
      <c r="B368" s="124">
        <v>42906</v>
      </c>
      <c r="C368" s="49">
        <f>+BBVA!E361</f>
        <v>265</v>
      </c>
      <c r="D368" s="49">
        <f>+DAVIVIENDA!E361</f>
        <v>32900</v>
      </c>
      <c r="E368" s="49">
        <f>+AVAL!E361</f>
        <v>1215</v>
      </c>
      <c r="F368" s="68">
        <f t="shared" si="21"/>
        <v>212194369</v>
      </c>
      <c r="G368" s="68">
        <f t="shared" si="22"/>
        <v>225782494.82858992</v>
      </c>
      <c r="H368" s="68">
        <f t="shared" si="23"/>
        <v>278720171.17297298</v>
      </c>
      <c r="I368" s="123">
        <f t="shared" si="24"/>
        <v>0</v>
      </c>
      <c r="J368" s="123">
        <f t="shared" si="24"/>
        <v>-1.378896882494004E-2</v>
      </c>
      <c r="K368" s="123">
        <f t="shared" si="24"/>
        <v>-2.4096385542168725E-2</v>
      </c>
    </row>
    <row r="369" spans="2:11" x14ac:dyDescent="0.2">
      <c r="B369" s="124">
        <v>42907</v>
      </c>
      <c r="C369" s="49">
        <f>+BBVA!E362</f>
        <v>265</v>
      </c>
      <c r="D369" s="49">
        <f>+DAVIVIENDA!E362</f>
        <v>32440</v>
      </c>
      <c r="E369" s="49">
        <f>+AVAL!E362</f>
        <v>1215</v>
      </c>
      <c r="F369" s="68">
        <f t="shared" si="21"/>
        <v>212194369</v>
      </c>
      <c r="G369" s="68">
        <f t="shared" si="22"/>
        <v>222625657.51487711</v>
      </c>
      <c r="H369" s="68">
        <f t="shared" si="23"/>
        <v>278720171.17297298</v>
      </c>
      <c r="I369" s="123">
        <f t="shared" si="24"/>
        <v>0</v>
      </c>
      <c r="J369" s="123">
        <f t="shared" si="24"/>
        <v>-1.3981762917933122E-2</v>
      </c>
      <c r="K369" s="123">
        <f t="shared" si="24"/>
        <v>0</v>
      </c>
    </row>
    <row r="370" spans="2:11" x14ac:dyDescent="0.2">
      <c r="B370" s="124">
        <v>42908</v>
      </c>
      <c r="C370" s="49">
        <f>+BBVA!E363</f>
        <v>260</v>
      </c>
      <c r="D370" s="49">
        <f>+DAVIVIENDA!E363</f>
        <v>32600</v>
      </c>
      <c r="E370" s="49">
        <f>+AVAL!E363</f>
        <v>1205</v>
      </c>
      <c r="F370" s="68">
        <f t="shared" si="21"/>
        <v>208190701.66037735</v>
      </c>
      <c r="G370" s="68">
        <f t="shared" si="22"/>
        <v>223723687.88486418</v>
      </c>
      <c r="H370" s="68">
        <f t="shared" si="23"/>
        <v>276426177.99459463</v>
      </c>
      <c r="I370" s="123">
        <f t="shared" si="24"/>
        <v>-1.886792452830191E-2</v>
      </c>
      <c r="J370" s="123">
        <f t="shared" si="24"/>
        <v>4.93218249075219E-3</v>
      </c>
      <c r="K370" s="123">
        <f t="shared" si="24"/>
        <v>-8.2304526748969951E-3</v>
      </c>
    </row>
    <row r="371" spans="2:11" x14ac:dyDescent="0.2">
      <c r="B371" s="124">
        <v>42909</v>
      </c>
      <c r="C371" s="49">
        <f>+BBVA!E364</f>
        <v>260</v>
      </c>
      <c r="D371" s="49">
        <f>+DAVIVIENDA!E364</f>
        <v>32600</v>
      </c>
      <c r="E371" s="49">
        <f>+AVAL!E364</f>
        <v>1205</v>
      </c>
      <c r="F371" s="68">
        <f t="shared" si="21"/>
        <v>208190701.66037735</v>
      </c>
      <c r="G371" s="68">
        <f t="shared" si="22"/>
        <v>223723687.88486418</v>
      </c>
      <c r="H371" s="68">
        <f t="shared" si="23"/>
        <v>276426177.99459463</v>
      </c>
      <c r="I371" s="123">
        <f t="shared" si="24"/>
        <v>0</v>
      </c>
      <c r="J371" s="123">
        <f t="shared" si="24"/>
        <v>0</v>
      </c>
      <c r="K371" s="123">
        <f t="shared" si="24"/>
        <v>0</v>
      </c>
    </row>
    <row r="372" spans="2:11" x14ac:dyDescent="0.2">
      <c r="B372" s="124">
        <v>42913</v>
      </c>
      <c r="C372" s="49">
        <f>+BBVA!E365</f>
        <v>260</v>
      </c>
      <c r="D372" s="49">
        <f>+DAVIVIENDA!E365</f>
        <v>32340</v>
      </c>
      <c r="E372" s="49">
        <f>+AVAL!E365</f>
        <v>1205</v>
      </c>
      <c r="F372" s="68">
        <f t="shared" si="21"/>
        <v>208190701.66037735</v>
      </c>
      <c r="G372" s="68">
        <f t="shared" si="22"/>
        <v>221939388.5336352</v>
      </c>
      <c r="H372" s="68">
        <f t="shared" si="23"/>
        <v>276426177.99459463</v>
      </c>
      <c r="I372" s="123">
        <f t="shared" si="24"/>
        <v>0</v>
      </c>
      <c r="J372" s="123">
        <f t="shared" si="24"/>
        <v>-7.9754601226994046E-3</v>
      </c>
      <c r="K372" s="123">
        <f t="shared" si="24"/>
        <v>0</v>
      </c>
    </row>
    <row r="373" spans="2:11" x14ac:dyDescent="0.2">
      <c r="B373" s="124">
        <v>42914</v>
      </c>
      <c r="C373" s="49">
        <f>+BBVA!E366</f>
        <v>260</v>
      </c>
      <c r="D373" s="49">
        <f>+DAVIVIENDA!E366</f>
        <v>32900</v>
      </c>
      <c r="E373" s="49">
        <f>+AVAL!E366</f>
        <v>1215</v>
      </c>
      <c r="F373" s="68">
        <f t="shared" si="21"/>
        <v>208190701.66037735</v>
      </c>
      <c r="G373" s="68">
        <f t="shared" si="22"/>
        <v>225782494.82858992</v>
      </c>
      <c r="H373" s="68">
        <f t="shared" si="23"/>
        <v>278720171.17297298</v>
      </c>
      <c r="I373" s="123">
        <f t="shared" si="24"/>
        <v>0</v>
      </c>
      <c r="J373" s="123">
        <f t="shared" si="24"/>
        <v>1.7316017316017295E-2</v>
      </c>
      <c r="K373" s="123">
        <f t="shared" si="24"/>
        <v>8.2987551867218651E-3</v>
      </c>
    </row>
    <row r="374" spans="2:11" x14ac:dyDescent="0.2">
      <c r="B374" s="124">
        <v>42915</v>
      </c>
      <c r="C374" s="49">
        <f>+BBVA!E367</f>
        <v>260</v>
      </c>
      <c r="D374" s="49">
        <f>+DAVIVIENDA!E367</f>
        <v>32880</v>
      </c>
      <c r="E374" s="49">
        <f>+AVAL!E367</f>
        <v>1240</v>
      </c>
      <c r="F374" s="68">
        <f t="shared" si="21"/>
        <v>208190701.66037735</v>
      </c>
      <c r="G374" s="68">
        <f t="shared" si="22"/>
        <v>225645241.03234154</v>
      </c>
      <c r="H374" s="68">
        <f t="shared" si="23"/>
        <v>284455154.11891896</v>
      </c>
      <c r="I374" s="123">
        <f t="shared" si="24"/>
        <v>0</v>
      </c>
      <c r="J374" s="123">
        <f t="shared" si="24"/>
        <v>-6.0790273556228101E-4</v>
      </c>
      <c r="K374" s="123">
        <f t="shared" si="24"/>
        <v>2.0576131687242913E-2</v>
      </c>
    </row>
    <row r="375" spans="2:11" x14ac:dyDescent="0.2">
      <c r="B375" s="124">
        <v>42916</v>
      </c>
      <c r="C375" s="49">
        <f>+BBVA!E368</f>
        <v>250</v>
      </c>
      <c r="D375" s="49">
        <f>+DAVIVIENDA!E368</f>
        <v>33680</v>
      </c>
      <c r="E375" s="49">
        <f>+AVAL!E368</f>
        <v>1255</v>
      </c>
      <c r="F375" s="68">
        <f t="shared" si="21"/>
        <v>200183366.98113206</v>
      </c>
      <c r="G375" s="68">
        <f t="shared" si="22"/>
        <v>231135392.88227686</v>
      </c>
      <c r="H375" s="68">
        <f t="shared" si="23"/>
        <v>287896143.88648653</v>
      </c>
      <c r="I375" s="123">
        <f t="shared" si="24"/>
        <v>-3.8461538461538512E-2</v>
      </c>
      <c r="J375" s="123">
        <f t="shared" si="24"/>
        <v>2.4330900243309028E-2</v>
      </c>
      <c r="K375" s="123">
        <f t="shared" si="24"/>
        <v>1.2096774193548411E-2</v>
      </c>
    </row>
    <row r="376" spans="2:11" x14ac:dyDescent="0.2">
      <c r="B376" s="124">
        <v>42920</v>
      </c>
      <c r="C376" s="49">
        <f>+BBVA!E369</f>
        <v>250</v>
      </c>
      <c r="D376" s="49">
        <f>+DAVIVIENDA!E369</f>
        <v>33840</v>
      </c>
      <c r="E376" s="49">
        <f>+AVAL!E369</f>
        <v>1235</v>
      </c>
      <c r="F376" s="68">
        <f t="shared" si="21"/>
        <v>200183366.98113206</v>
      </c>
      <c r="G376" s="68">
        <f t="shared" si="22"/>
        <v>232233423.25226393</v>
      </c>
      <c r="H376" s="68">
        <f t="shared" si="23"/>
        <v>283308157.52972972</v>
      </c>
      <c r="I376" s="123">
        <f t="shared" si="24"/>
        <v>0</v>
      </c>
      <c r="J376" s="123">
        <f t="shared" si="24"/>
        <v>4.7505938242280591E-3</v>
      </c>
      <c r="K376" s="123">
        <f t="shared" si="24"/>
        <v>-1.5936254980079851E-2</v>
      </c>
    </row>
    <row r="377" spans="2:11" x14ac:dyDescent="0.2">
      <c r="B377" s="124">
        <v>42921</v>
      </c>
      <c r="C377" s="49">
        <f>+BBVA!E370</f>
        <v>250</v>
      </c>
      <c r="D377" s="49">
        <f>+DAVIVIENDA!E370</f>
        <v>33980</v>
      </c>
      <c r="E377" s="49">
        <f>+AVAL!E370</f>
        <v>1260</v>
      </c>
      <c r="F377" s="68">
        <f t="shared" si="21"/>
        <v>200183366.98113206</v>
      </c>
      <c r="G377" s="68">
        <f t="shared" si="22"/>
        <v>233194199.8260026</v>
      </c>
      <c r="H377" s="68">
        <f t="shared" si="23"/>
        <v>289043140.4756757</v>
      </c>
      <c r="I377" s="123">
        <f t="shared" si="24"/>
        <v>0</v>
      </c>
      <c r="J377" s="123">
        <f t="shared" si="24"/>
        <v>4.1371158392434293E-3</v>
      </c>
      <c r="K377" s="123">
        <f t="shared" si="24"/>
        <v>2.02429149797572E-2</v>
      </c>
    </row>
    <row r="378" spans="2:11" x14ac:dyDescent="0.2">
      <c r="B378" s="124">
        <v>42922</v>
      </c>
      <c r="C378" s="49">
        <f>+BBVA!E371</f>
        <v>250</v>
      </c>
      <c r="D378" s="49">
        <f>+DAVIVIENDA!E371</f>
        <v>34040</v>
      </c>
      <c r="E378" s="49">
        <f>+AVAL!E371</f>
        <v>1290</v>
      </c>
      <c r="F378" s="68">
        <f t="shared" si="21"/>
        <v>200183366.98113206</v>
      </c>
      <c r="G378" s="68">
        <f t="shared" si="22"/>
        <v>233605961.21474776</v>
      </c>
      <c r="H378" s="68">
        <f t="shared" si="23"/>
        <v>295925120.01081085</v>
      </c>
      <c r="I378" s="123">
        <f t="shared" si="24"/>
        <v>0</v>
      </c>
      <c r="J378" s="123">
        <f t="shared" si="24"/>
        <v>1.765744555620997E-3</v>
      </c>
      <c r="K378" s="123">
        <f t="shared" si="24"/>
        <v>2.380952380952386E-2</v>
      </c>
    </row>
    <row r="379" spans="2:11" x14ac:dyDescent="0.2">
      <c r="B379" s="124">
        <v>42923</v>
      </c>
      <c r="C379" s="49">
        <f>+BBVA!E372</f>
        <v>255</v>
      </c>
      <c r="D379" s="49">
        <f>+DAVIVIENDA!E372</f>
        <v>34520</v>
      </c>
      <c r="E379" s="49">
        <f>+AVAL!E372</f>
        <v>1265</v>
      </c>
      <c r="F379" s="68">
        <f t="shared" si="21"/>
        <v>204187034.32075471</v>
      </c>
      <c r="G379" s="68">
        <f t="shared" si="22"/>
        <v>236900052.32470894</v>
      </c>
      <c r="H379" s="68">
        <f t="shared" si="23"/>
        <v>290190137.06486487</v>
      </c>
      <c r="I379" s="123">
        <f t="shared" si="24"/>
        <v>2.0000000000000028E-2</v>
      </c>
      <c r="J379" s="123">
        <f t="shared" si="24"/>
        <v>1.4101057579318413E-2</v>
      </c>
      <c r="K379" s="123">
        <f t="shared" si="24"/>
        <v>-1.9379844961240417E-2</v>
      </c>
    </row>
    <row r="380" spans="2:11" x14ac:dyDescent="0.2">
      <c r="B380" s="124">
        <v>42926</v>
      </c>
      <c r="C380" s="49">
        <f>+BBVA!E373</f>
        <v>255</v>
      </c>
      <c r="D380" s="49">
        <f>+DAVIVIENDA!E373</f>
        <v>34100</v>
      </c>
      <c r="E380" s="49">
        <f>+AVAL!E373</f>
        <v>1265</v>
      </c>
      <c r="F380" s="68">
        <f t="shared" si="21"/>
        <v>204187034.32075471</v>
      </c>
      <c r="G380" s="68">
        <f t="shared" si="22"/>
        <v>234017722.60349289</v>
      </c>
      <c r="H380" s="68">
        <f t="shared" si="23"/>
        <v>290190137.06486487</v>
      </c>
      <c r="I380" s="123">
        <f t="shared" si="24"/>
        <v>0</v>
      </c>
      <c r="J380" s="123">
        <f t="shared" si="24"/>
        <v>-1.2166859791425308E-2</v>
      </c>
      <c r="K380" s="123">
        <f t="shared" si="24"/>
        <v>0</v>
      </c>
    </row>
    <row r="381" spans="2:11" x14ac:dyDescent="0.2">
      <c r="B381" s="124">
        <v>42927</v>
      </c>
      <c r="C381" s="49">
        <f>+BBVA!E374</f>
        <v>260</v>
      </c>
      <c r="D381" s="49">
        <f>+DAVIVIENDA!E374</f>
        <v>34200</v>
      </c>
      <c r="E381" s="49">
        <f>+AVAL!E374</f>
        <v>1270</v>
      </c>
      <c r="F381" s="68">
        <f t="shared" si="21"/>
        <v>208190701.66037735</v>
      </c>
      <c r="G381" s="68">
        <f t="shared" si="22"/>
        <v>234703991.58473483</v>
      </c>
      <c r="H381" s="68">
        <f t="shared" si="23"/>
        <v>291337133.65405405</v>
      </c>
      <c r="I381" s="123">
        <f t="shared" si="24"/>
        <v>1.9607843137254929E-2</v>
      </c>
      <c r="J381" s="123">
        <f t="shared" si="24"/>
        <v>2.9325513196482083E-3</v>
      </c>
      <c r="K381" s="123">
        <f t="shared" si="24"/>
        <v>3.9525691699604142E-3</v>
      </c>
    </row>
    <row r="382" spans="2:11" x14ac:dyDescent="0.2">
      <c r="B382" s="124">
        <v>42928</v>
      </c>
      <c r="C382" s="49">
        <f>+BBVA!E375</f>
        <v>260</v>
      </c>
      <c r="D382" s="49">
        <f>+DAVIVIENDA!E375</f>
        <v>34300</v>
      </c>
      <c r="E382" s="49">
        <f>+AVAL!E375</f>
        <v>1280</v>
      </c>
      <c r="F382" s="68">
        <f t="shared" si="21"/>
        <v>208190701.66037735</v>
      </c>
      <c r="G382" s="68">
        <f t="shared" si="22"/>
        <v>235390260.56597674</v>
      </c>
      <c r="H382" s="68">
        <f t="shared" si="23"/>
        <v>293631126.83243245</v>
      </c>
      <c r="I382" s="123">
        <f t="shared" si="24"/>
        <v>0</v>
      </c>
      <c r="J382" s="123">
        <f t="shared" si="24"/>
        <v>2.9239766081871213E-3</v>
      </c>
      <c r="K382" s="123">
        <f t="shared" si="24"/>
        <v>7.874015748031581E-3</v>
      </c>
    </row>
    <row r="383" spans="2:11" x14ac:dyDescent="0.2">
      <c r="B383" s="124">
        <v>42929</v>
      </c>
      <c r="C383" s="49">
        <f>+BBVA!E376</f>
        <v>265</v>
      </c>
      <c r="D383" s="49">
        <f>+DAVIVIENDA!E376</f>
        <v>33800</v>
      </c>
      <c r="E383" s="49">
        <f>+AVAL!E376</f>
        <v>1300</v>
      </c>
      <c r="F383" s="68">
        <f t="shared" si="21"/>
        <v>212194369</v>
      </c>
      <c r="G383" s="68">
        <f t="shared" si="22"/>
        <v>231958915.65976715</v>
      </c>
      <c r="H383" s="68">
        <f t="shared" si="23"/>
        <v>298219113.1891892</v>
      </c>
      <c r="I383" s="123">
        <f t="shared" si="24"/>
        <v>1.9230769230769256E-2</v>
      </c>
      <c r="J383" s="123">
        <f t="shared" si="24"/>
        <v>-1.4577259475218721E-2</v>
      </c>
      <c r="K383" s="123">
        <f t="shared" si="24"/>
        <v>1.5624999999999965E-2</v>
      </c>
    </row>
    <row r="384" spans="2:11" x14ac:dyDescent="0.2">
      <c r="B384" s="124">
        <v>42930</v>
      </c>
      <c r="C384" s="49">
        <f>+BBVA!E377</f>
        <v>265</v>
      </c>
      <c r="D384" s="49">
        <f>+DAVIVIENDA!E377</f>
        <v>33900</v>
      </c>
      <c r="E384" s="49">
        <f>+AVAL!E377</f>
        <v>1310</v>
      </c>
      <c r="F384" s="68">
        <f t="shared" si="21"/>
        <v>212194369</v>
      </c>
      <c r="G384" s="68">
        <f t="shared" si="22"/>
        <v>232645184.64100906</v>
      </c>
      <c r="H384" s="68">
        <f t="shared" si="23"/>
        <v>300513106.3675676</v>
      </c>
      <c r="I384" s="123">
        <f t="shared" si="24"/>
        <v>0</v>
      </c>
      <c r="J384" s="123">
        <f t="shared" si="24"/>
        <v>2.9585798816567917E-3</v>
      </c>
      <c r="K384" s="123">
        <f t="shared" si="24"/>
        <v>7.6923076923077751E-3</v>
      </c>
    </row>
    <row r="385" spans="2:11" x14ac:dyDescent="0.2">
      <c r="B385" s="124">
        <v>42933</v>
      </c>
      <c r="C385" s="49">
        <f>+BBVA!E378</f>
        <v>265</v>
      </c>
      <c r="D385" s="49">
        <f>+DAVIVIENDA!E378</f>
        <v>33760</v>
      </c>
      <c r="E385" s="49">
        <f>+AVAL!E378</f>
        <v>1305</v>
      </c>
      <c r="F385" s="68">
        <f t="shared" si="21"/>
        <v>212194369</v>
      </c>
      <c r="G385" s="68">
        <f t="shared" si="22"/>
        <v>231684408.0672704</v>
      </c>
      <c r="H385" s="68">
        <f t="shared" si="23"/>
        <v>299366109.77837837</v>
      </c>
      <c r="I385" s="123">
        <f t="shared" si="24"/>
        <v>0</v>
      </c>
      <c r="J385" s="123">
        <f t="shared" si="24"/>
        <v>-4.1297935103244143E-3</v>
      </c>
      <c r="K385" s="123">
        <f t="shared" si="24"/>
        <v>-3.8167938931299109E-3</v>
      </c>
    </row>
    <row r="386" spans="2:11" x14ac:dyDescent="0.2">
      <c r="B386" s="124">
        <v>42934</v>
      </c>
      <c r="C386" s="49">
        <f>+BBVA!E379</f>
        <v>265</v>
      </c>
      <c r="D386" s="49">
        <f>+DAVIVIENDA!E379</f>
        <v>33640</v>
      </c>
      <c r="E386" s="49">
        <f>+AVAL!E379</f>
        <v>1290</v>
      </c>
      <c r="F386" s="68">
        <f t="shared" si="21"/>
        <v>212194369</v>
      </c>
      <c r="G386" s="68">
        <f t="shared" si="22"/>
        <v>230860885.28978008</v>
      </c>
      <c r="H386" s="68">
        <f t="shared" si="23"/>
        <v>295925120.01081085</v>
      </c>
      <c r="I386" s="123">
        <f t="shared" si="24"/>
        <v>0</v>
      </c>
      <c r="J386" s="123">
        <f t="shared" si="24"/>
        <v>-3.5545023696683335E-3</v>
      </c>
      <c r="K386" s="123">
        <f t="shared" si="24"/>
        <v>-1.1494252873563045E-2</v>
      </c>
    </row>
    <row r="387" spans="2:11" x14ac:dyDescent="0.2">
      <c r="B387" s="124">
        <v>42935</v>
      </c>
      <c r="C387" s="49">
        <f>+BBVA!E380</f>
        <v>265</v>
      </c>
      <c r="D387" s="49">
        <f>+DAVIVIENDA!E380</f>
        <v>33000</v>
      </c>
      <c r="E387" s="49">
        <f>+AVAL!E380</f>
        <v>1315</v>
      </c>
      <c r="F387" s="68">
        <f t="shared" si="21"/>
        <v>212194369</v>
      </c>
      <c r="G387" s="68">
        <f t="shared" si="22"/>
        <v>226468763.80983183</v>
      </c>
      <c r="H387" s="68">
        <f t="shared" si="23"/>
        <v>301660102.95675677</v>
      </c>
      <c r="I387" s="123">
        <f t="shared" si="24"/>
        <v>0</v>
      </c>
      <c r="J387" s="123">
        <f t="shared" si="24"/>
        <v>-1.9024970273483943E-2</v>
      </c>
      <c r="K387" s="123">
        <f t="shared" si="24"/>
        <v>1.9379844961240216E-2</v>
      </c>
    </row>
    <row r="388" spans="2:11" x14ac:dyDescent="0.2">
      <c r="B388" s="124">
        <v>42937</v>
      </c>
      <c r="C388" s="49">
        <f>+BBVA!E381</f>
        <v>265</v>
      </c>
      <c r="D388" s="49">
        <f>+DAVIVIENDA!E381</f>
        <v>33500</v>
      </c>
      <c r="E388" s="49">
        <f>+AVAL!E381</f>
        <v>1300</v>
      </c>
      <c r="F388" s="68">
        <f t="shared" si="21"/>
        <v>212194369</v>
      </c>
      <c r="G388" s="68">
        <f t="shared" si="22"/>
        <v>229900108.71604142</v>
      </c>
      <c r="H388" s="68">
        <f t="shared" si="23"/>
        <v>298219113.1891892</v>
      </c>
      <c r="I388" s="123">
        <f t="shared" si="24"/>
        <v>0</v>
      </c>
      <c r="J388" s="123">
        <f t="shared" si="24"/>
        <v>1.5151515151515218E-2</v>
      </c>
      <c r="K388" s="123">
        <f t="shared" si="24"/>
        <v>-1.1406844106463903E-2</v>
      </c>
    </row>
    <row r="389" spans="2:11" x14ac:dyDescent="0.2">
      <c r="B389" s="124">
        <v>42940</v>
      </c>
      <c r="C389" s="49">
        <f>+BBVA!E382</f>
        <v>265</v>
      </c>
      <c r="D389" s="49">
        <f>+DAVIVIENDA!E382</f>
        <v>33340</v>
      </c>
      <c r="E389" s="49">
        <f>+AVAL!E382</f>
        <v>1295</v>
      </c>
      <c r="F389" s="68">
        <f t="shared" si="21"/>
        <v>212194369</v>
      </c>
      <c r="G389" s="68">
        <f t="shared" si="22"/>
        <v>228802078.34605435</v>
      </c>
      <c r="H389" s="68">
        <f t="shared" si="23"/>
        <v>297072116.60000002</v>
      </c>
      <c r="I389" s="123">
        <f t="shared" si="24"/>
        <v>0</v>
      </c>
      <c r="J389" s="123">
        <f t="shared" si="24"/>
        <v>-4.776119402985105E-3</v>
      </c>
      <c r="K389" s="123">
        <f t="shared" si="24"/>
        <v>-3.8461538461537878E-3</v>
      </c>
    </row>
    <row r="390" spans="2:11" x14ac:dyDescent="0.2">
      <c r="B390" s="124">
        <v>42941</v>
      </c>
      <c r="C390" s="49">
        <f>+BBVA!E383</f>
        <v>265</v>
      </c>
      <c r="D390" s="49">
        <f>+DAVIVIENDA!E383</f>
        <v>33460</v>
      </c>
      <c r="E390" s="49">
        <f>+AVAL!E383</f>
        <v>1310</v>
      </c>
      <c r="F390" s="68">
        <f t="shared" si="21"/>
        <v>212194369</v>
      </c>
      <c r="G390" s="68">
        <f t="shared" si="22"/>
        <v>229625601.12354463</v>
      </c>
      <c r="H390" s="68">
        <f t="shared" si="23"/>
        <v>300513106.3675676</v>
      </c>
      <c r="I390" s="123">
        <f t="shared" si="24"/>
        <v>0</v>
      </c>
      <c r="J390" s="123">
        <f t="shared" si="24"/>
        <v>3.5992801439711638E-3</v>
      </c>
      <c r="K390" s="123">
        <f t="shared" si="24"/>
        <v>1.1583011583011607E-2</v>
      </c>
    </row>
    <row r="391" spans="2:11" x14ac:dyDescent="0.2">
      <c r="B391" s="124">
        <v>42942</v>
      </c>
      <c r="C391" s="49">
        <f>+BBVA!E384</f>
        <v>265</v>
      </c>
      <c r="D391" s="49">
        <f>+DAVIVIENDA!E384</f>
        <v>33800</v>
      </c>
      <c r="E391" s="49">
        <f>+AVAL!E384</f>
        <v>1300</v>
      </c>
      <c r="F391" s="68">
        <f t="shared" si="21"/>
        <v>212194369</v>
      </c>
      <c r="G391" s="68">
        <f t="shared" si="22"/>
        <v>231958915.65976715</v>
      </c>
      <c r="H391" s="68">
        <f t="shared" si="23"/>
        <v>298219113.1891892</v>
      </c>
      <c r="I391" s="123">
        <f t="shared" si="24"/>
        <v>0</v>
      </c>
      <c r="J391" s="123">
        <f t="shared" si="24"/>
        <v>1.0161386730424422E-2</v>
      </c>
      <c r="K391" s="123">
        <f t="shared" si="24"/>
        <v>-7.6335877862596241E-3</v>
      </c>
    </row>
    <row r="392" spans="2:11" x14ac:dyDescent="0.2">
      <c r="B392" s="124">
        <v>42943</v>
      </c>
      <c r="C392" s="49">
        <f>+BBVA!E385</f>
        <v>265</v>
      </c>
      <c r="D392" s="49">
        <f>+DAVIVIENDA!E385</f>
        <v>33700</v>
      </c>
      <c r="E392" s="49">
        <f>+AVAL!E385</f>
        <v>1295</v>
      </c>
      <c r="F392" s="68">
        <f t="shared" si="21"/>
        <v>212194369</v>
      </c>
      <c r="G392" s="68">
        <f t="shared" si="22"/>
        <v>231272646.67852524</v>
      </c>
      <c r="H392" s="68">
        <f t="shared" si="23"/>
        <v>297072116.60000002</v>
      </c>
      <c r="I392" s="123">
        <f t="shared" si="24"/>
        <v>0</v>
      </c>
      <c r="J392" s="123">
        <f t="shared" si="24"/>
        <v>-2.9585798816567917E-3</v>
      </c>
      <c r="K392" s="123">
        <f t="shared" si="24"/>
        <v>-3.8461538461537878E-3</v>
      </c>
    </row>
    <row r="393" spans="2:11" x14ac:dyDescent="0.2">
      <c r="B393" s="124">
        <v>42944</v>
      </c>
      <c r="C393" s="49">
        <f>+BBVA!E386</f>
        <v>265</v>
      </c>
      <c r="D393" s="49">
        <f>+DAVIVIENDA!E386</f>
        <v>33600</v>
      </c>
      <c r="E393" s="49">
        <f>+AVAL!E386</f>
        <v>1315</v>
      </c>
      <c r="F393" s="68">
        <f t="shared" si="21"/>
        <v>212194369</v>
      </c>
      <c r="G393" s="68">
        <f t="shared" si="22"/>
        <v>230586377.69728333</v>
      </c>
      <c r="H393" s="68">
        <f t="shared" si="23"/>
        <v>301660102.95675677</v>
      </c>
      <c r="I393" s="123">
        <f t="shared" si="24"/>
        <v>0</v>
      </c>
      <c r="J393" s="123">
        <f t="shared" si="24"/>
        <v>-2.967359050445091E-3</v>
      </c>
      <c r="K393" s="123">
        <f t="shared" si="24"/>
        <v>1.544401544401541E-2</v>
      </c>
    </row>
    <row r="394" spans="2:11" x14ac:dyDescent="0.2">
      <c r="B394" s="124">
        <v>42947</v>
      </c>
      <c r="C394" s="49">
        <f>+BBVA!E387</f>
        <v>255</v>
      </c>
      <c r="D394" s="49">
        <f>+DAVIVIENDA!E387</f>
        <v>33900</v>
      </c>
      <c r="E394" s="49">
        <f>+AVAL!E387</f>
        <v>1305</v>
      </c>
      <c r="F394" s="68">
        <f t="shared" si="21"/>
        <v>204187034.32075471</v>
      </c>
      <c r="G394" s="68">
        <f t="shared" si="22"/>
        <v>232645184.64100906</v>
      </c>
      <c r="H394" s="68">
        <f t="shared" si="23"/>
        <v>299366109.77837837</v>
      </c>
      <c r="I394" s="123">
        <f t="shared" si="24"/>
        <v>-3.7735849056603821E-2</v>
      </c>
      <c r="J394" s="123">
        <f t="shared" si="24"/>
        <v>8.9285714285713899E-3</v>
      </c>
      <c r="K394" s="123">
        <f t="shared" si="24"/>
        <v>-7.604562737642667E-3</v>
      </c>
    </row>
    <row r="395" spans="2:11" x14ac:dyDescent="0.2">
      <c r="B395" s="124">
        <v>42948</v>
      </c>
      <c r="C395" s="49">
        <f>+BBVA!E388</f>
        <v>255</v>
      </c>
      <c r="D395" s="49">
        <f>+DAVIVIENDA!E388</f>
        <v>33780</v>
      </c>
      <c r="E395" s="49">
        <f>+AVAL!E388</f>
        <v>1310</v>
      </c>
      <c r="F395" s="68">
        <f t="shared" ref="F395:F458" si="25">+$D$4*C395</f>
        <v>204187034.32075471</v>
      </c>
      <c r="G395" s="68">
        <f t="shared" ref="G395:G458" si="26">+$E$4*D395</f>
        <v>231821661.86351877</v>
      </c>
      <c r="H395" s="68">
        <f t="shared" ref="H395:H458" si="27">+$F$4*E395</f>
        <v>300513106.3675676</v>
      </c>
      <c r="I395" s="123">
        <f t="shared" ref="I395:K458" si="28">+(F395-F394)/F394</f>
        <v>0</v>
      </c>
      <c r="J395" s="123">
        <f t="shared" si="28"/>
        <v>-3.5398230088495163E-3</v>
      </c>
      <c r="K395" s="123">
        <f t="shared" si="28"/>
        <v>3.831417624521214E-3</v>
      </c>
    </row>
    <row r="396" spans="2:11" x14ac:dyDescent="0.2">
      <c r="B396" s="124">
        <v>42949</v>
      </c>
      <c r="C396" s="49">
        <f>+BBVA!E389</f>
        <v>255</v>
      </c>
      <c r="D396" s="49">
        <f>+DAVIVIENDA!E389</f>
        <v>33740</v>
      </c>
      <c r="E396" s="49">
        <f>+AVAL!E389</f>
        <v>1310</v>
      </c>
      <c r="F396" s="68">
        <f t="shared" si="25"/>
        <v>204187034.32075471</v>
      </c>
      <c r="G396" s="68">
        <f t="shared" si="26"/>
        <v>231547154.27102202</v>
      </c>
      <c r="H396" s="68">
        <f t="shared" si="27"/>
        <v>300513106.3675676</v>
      </c>
      <c r="I396" s="123">
        <f t="shared" si="28"/>
        <v>0</v>
      </c>
      <c r="J396" s="123">
        <f t="shared" si="28"/>
        <v>-1.1841326228537029E-3</v>
      </c>
      <c r="K396" s="123">
        <f t="shared" si="28"/>
        <v>0</v>
      </c>
    </row>
    <row r="397" spans="2:11" x14ac:dyDescent="0.2">
      <c r="B397" s="124">
        <v>42950</v>
      </c>
      <c r="C397" s="49">
        <f>+BBVA!E390</f>
        <v>255</v>
      </c>
      <c r="D397" s="49">
        <f>+DAVIVIENDA!E390</f>
        <v>33900</v>
      </c>
      <c r="E397" s="49">
        <f>+AVAL!E390</f>
        <v>1315</v>
      </c>
      <c r="F397" s="68">
        <f t="shared" si="25"/>
        <v>204187034.32075471</v>
      </c>
      <c r="G397" s="68">
        <f t="shared" si="26"/>
        <v>232645184.64100906</v>
      </c>
      <c r="H397" s="68">
        <f t="shared" si="27"/>
        <v>301660102.95675677</v>
      </c>
      <c r="I397" s="123">
        <f t="shared" si="28"/>
        <v>0</v>
      </c>
      <c r="J397" s="123">
        <f t="shared" si="28"/>
        <v>4.7421458209838969E-3</v>
      </c>
      <c r="K397" s="123">
        <f t="shared" si="28"/>
        <v>3.8167938931297127E-3</v>
      </c>
    </row>
    <row r="398" spans="2:11" x14ac:dyDescent="0.2">
      <c r="B398" s="124">
        <v>42951</v>
      </c>
      <c r="C398" s="49">
        <f>+BBVA!E391</f>
        <v>255</v>
      </c>
      <c r="D398" s="49">
        <f>+DAVIVIENDA!E391</f>
        <v>33620</v>
      </c>
      <c r="E398" s="49">
        <f>+AVAL!E391</f>
        <v>1315</v>
      </c>
      <c r="F398" s="68">
        <f t="shared" si="25"/>
        <v>204187034.32075471</v>
      </c>
      <c r="G398" s="68">
        <f t="shared" si="26"/>
        <v>230723631.4935317</v>
      </c>
      <c r="H398" s="68">
        <f t="shared" si="27"/>
        <v>301660102.95675677</v>
      </c>
      <c r="I398" s="123">
        <f t="shared" si="28"/>
        <v>0</v>
      </c>
      <c r="J398" s="123">
        <f t="shared" si="28"/>
        <v>-8.259587020648957E-3</v>
      </c>
      <c r="K398" s="123">
        <f t="shared" si="28"/>
        <v>0</v>
      </c>
    </row>
    <row r="399" spans="2:11" x14ac:dyDescent="0.2">
      <c r="B399" s="124">
        <v>42955</v>
      </c>
      <c r="C399" s="49">
        <f>+BBVA!E392</f>
        <v>255</v>
      </c>
      <c r="D399" s="49">
        <f>+DAVIVIENDA!E392</f>
        <v>33600</v>
      </c>
      <c r="E399" s="49">
        <f>+AVAL!E392</f>
        <v>1310</v>
      </c>
      <c r="F399" s="68">
        <f t="shared" si="25"/>
        <v>204187034.32075471</v>
      </c>
      <c r="G399" s="68">
        <f t="shared" si="26"/>
        <v>230586377.69728333</v>
      </c>
      <c r="H399" s="68">
        <f t="shared" si="27"/>
        <v>300513106.3675676</v>
      </c>
      <c r="I399" s="123">
        <f t="shared" si="28"/>
        <v>0</v>
      </c>
      <c r="J399" s="123">
        <f t="shared" si="28"/>
        <v>-5.9488399762043563E-4</v>
      </c>
      <c r="K399" s="123">
        <f t="shared" si="28"/>
        <v>-3.8022813688212351E-3</v>
      </c>
    </row>
    <row r="400" spans="2:11" x14ac:dyDescent="0.2">
      <c r="B400" s="124">
        <v>42956</v>
      </c>
      <c r="C400" s="49">
        <f>+BBVA!E393</f>
        <v>255</v>
      </c>
      <c r="D400" s="49">
        <f>+DAVIVIENDA!E393</f>
        <v>34000</v>
      </c>
      <c r="E400" s="49">
        <f>+AVAL!E393</f>
        <v>1310</v>
      </c>
      <c r="F400" s="68">
        <f t="shared" si="25"/>
        <v>204187034.32075471</v>
      </c>
      <c r="G400" s="68">
        <f t="shared" si="26"/>
        <v>233331453.62225097</v>
      </c>
      <c r="H400" s="68">
        <f t="shared" si="27"/>
        <v>300513106.3675676</v>
      </c>
      <c r="I400" s="123">
        <f t="shared" si="28"/>
        <v>0</v>
      </c>
      <c r="J400" s="123">
        <f t="shared" si="28"/>
        <v>1.1904761904761852E-2</v>
      </c>
      <c r="K400" s="123">
        <f t="shared" si="28"/>
        <v>0</v>
      </c>
    </row>
    <row r="401" spans="2:11" x14ac:dyDescent="0.2">
      <c r="B401" s="124">
        <v>42957</v>
      </c>
      <c r="C401" s="49">
        <f>+BBVA!E394</f>
        <v>255</v>
      </c>
      <c r="D401" s="49">
        <f>+DAVIVIENDA!E394</f>
        <v>33640</v>
      </c>
      <c r="E401" s="49">
        <f>+AVAL!E394</f>
        <v>1300</v>
      </c>
      <c r="F401" s="68">
        <f t="shared" si="25"/>
        <v>204187034.32075471</v>
      </c>
      <c r="G401" s="68">
        <f t="shared" si="26"/>
        <v>230860885.28978008</v>
      </c>
      <c r="H401" s="68">
        <f t="shared" si="27"/>
        <v>298219113.1891892</v>
      </c>
      <c r="I401" s="123">
        <f t="shared" si="28"/>
        <v>0</v>
      </c>
      <c r="J401" s="123">
        <f t="shared" si="28"/>
        <v>-1.0588235294117652E-2</v>
      </c>
      <c r="K401" s="123">
        <f t="shared" si="28"/>
        <v>-7.6335877862596241E-3</v>
      </c>
    </row>
    <row r="402" spans="2:11" x14ac:dyDescent="0.2">
      <c r="B402" s="124">
        <v>42958</v>
      </c>
      <c r="C402" s="49">
        <f>+BBVA!E395</f>
        <v>255</v>
      </c>
      <c r="D402" s="49">
        <f>+DAVIVIENDA!E395</f>
        <v>33640</v>
      </c>
      <c r="E402" s="49">
        <f>+AVAL!E395</f>
        <v>1305</v>
      </c>
      <c r="F402" s="68">
        <f t="shared" si="25"/>
        <v>204187034.32075471</v>
      </c>
      <c r="G402" s="68">
        <f t="shared" si="26"/>
        <v>230860885.28978008</v>
      </c>
      <c r="H402" s="68">
        <f t="shared" si="27"/>
        <v>299366109.77837837</v>
      </c>
      <c r="I402" s="123">
        <f t="shared" si="28"/>
        <v>0</v>
      </c>
      <c r="J402" s="123">
        <f t="shared" si="28"/>
        <v>0</v>
      </c>
      <c r="K402" s="123">
        <f t="shared" si="28"/>
        <v>3.8461538461537878E-3</v>
      </c>
    </row>
    <row r="403" spans="2:11" x14ac:dyDescent="0.2">
      <c r="B403" s="124">
        <v>42961</v>
      </c>
      <c r="C403" s="49">
        <f>+BBVA!E396</f>
        <v>255</v>
      </c>
      <c r="D403" s="49">
        <f>+DAVIVIENDA!E396</f>
        <v>33780</v>
      </c>
      <c r="E403" s="49">
        <f>+AVAL!E396</f>
        <v>1300</v>
      </c>
      <c r="F403" s="68">
        <f t="shared" si="25"/>
        <v>204187034.32075471</v>
      </c>
      <c r="G403" s="68">
        <f t="shared" si="26"/>
        <v>231821661.86351877</v>
      </c>
      <c r="H403" s="68">
        <f t="shared" si="27"/>
        <v>298219113.1891892</v>
      </c>
      <c r="I403" s="123">
        <f t="shared" si="28"/>
        <v>0</v>
      </c>
      <c r="J403" s="123">
        <f t="shared" si="28"/>
        <v>4.1617122473246726E-3</v>
      </c>
      <c r="K403" s="123">
        <f t="shared" si="28"/>
        <v>-3.8314176245210149E-3</v>
      </c>
    </row>
    <row r="404" spans="2:11" x14ac:dyDescent="0.2">
      <c r="B404" s="124">
        <v>42962</v>
      </c>
      <c r="C404" s="49">
        <f>+BBVA!E397</f>
        <v>265</v>
      </c>
      <c r="D404" s="49">
        <f>+DAVIVIENDA!E397</f>
        <v>33560</v>
      </c>
      <c r="E404" s="49">
        <f>+AVAL!E397</f>
        <v>1265</v>
      </c>
      <c r="F404" s="68">
        <f t="shared" si="25"/>
        <v>212194369</v>
      </c>
      <c r="G404" s="68">
        <f t="shared" si="26"/>
        <v>230311870.10478657</v>
      </c>
      <c r="H404" s="68">
        <f t="shared" si="27"/>
        <v>290190137.06486487</v>
      </c>
      <c r="I404" s="123">
        <f t="shared" si="28"/>
        <v>3.9215686274509859E-2</v>
      </c>
      <c r="J404" s="123">
        <f t="shared" si="28"/>
        <v>-6.5127294256956238E-3</v>
      </c>
      <c r="K404" s="123">
        <f t="shared" si="28"/>
        <v>-2.6923076923076914E-2</v>
      </c>
    </row>
    <row r="405" spans="2:11" x14ac:dyDescent="0.2">
      <c r="B405" s="124">
        <v>42963</v>
      </c>
      <c r="C405" s="49">
        <f>+BBVA!E398</f>
        <v>265</v>
      </c>
      <c r="D405" s="49">
        <f>+DAVIVIENDA!E398</f>
        <v>33920</v>
      </c>
      <c r="E405" s="49">
        <f>+AVAL!E398</f>
        <v>1285</v>
      </c>
      <c r="F405" s="68">
        <f t="shared" si="25"/>
        <v>212194369</v>
      </c>
      <c r="G405" s="68">
        <f t="shared" si="26"/>
        <v>232782438.43725744</v>
      </c>
      <c r="H405" s="68">
        <f t="shared" si="27"/>
        <v>294778123.42162162</v>
      </c>
      <c r="I405" s="123">
        <f t="shared" si="28"/>
        <v>0</v>
      </c>
      <c r="J405" s="123">
        <f t="shared" si="28"/>
        <v>1.0727056019070197E-2</v>
      </c>
      <c r="K405" s="123">
        <f t="shared" si="28"/>
        <v>1.5810276679841861E-2</v>
      </c>
    </row>
    <row r="406" spans="2:11" x14ac:dyDescent="0.2">
      <c r="B406" s="124">
        <v>42964</v>
      </c>
      <c r="C406" s="49">
        <f>+BBVA!E399</f>
        <v>265</v>
      </c>
      <c r="D406" s="49">
        <f>+DAVIVIENDA!E399</f>
        <v>33580</v>
      </c>
      <c r="E406" s="49">
        <f>+AVAL!E399</f>
        <v>1305</v>
      </c>
      <c r="F406" s="68">
        <f t="shared" si="25"/>
        <v>212194369</v>
      </c>
      <c r="G406" s="68">
        <f t="shared" si="26"/>
        <v>230449123.90103495</v>
      </c>
      <c r="H406" s="68">
        <f t="shared" si="27"/>
        <v>299366109.77837837</v>
      </c>
      <c r="I406" s="123">
        <f t="shared" si="28"/>
        <v>0</v>
      </c>
      <c r="J406" s="123">
        <f t="shared" si="28"/>
        <v>-1.0023584905660283E-2</v>
      </c>
      <c r="K406" s="123">
        <f t="shared" si="28"/>
        <v>1.5564202334630316E-2</v>
      </c>
    </row>
    <row r="407" spans="2:11" x14ac:dyDescent="0.2">
      <c r="B407" s="124">
        <v>42965</v>
      </c>
      <c r="C407" s="49">
        <f>+BBVA!E400</f>
        <v>265</v>
      </c>
      <c r="D407" s="49">
        <f>+DAVIVIENDA!E400</f>
        <v>33900</v>
      </c>
      <c r="E407" s="49">
        <f>+AVAL!E400</f>
        <v>1305</v>
      </c>
      <c r="F407" s="68">
        <f t="shared" si="25"/>
        <v>212194369</v>
      </c>
      <c r="G407" s="68">
        <f t="shared" si="26"/>
        <v>232645184.64100906</v>
      </c>
      <c r="H407" s="68">
        <f t="shared" si="27"/>
        <v>299366109.77837837</v>
      </c>
      <c r="I407" s="123">
        <f t="shared" si="28"/>
        <v>0</v>
      </c>
      <c r="J407" s="123">
        <f t="shared" si="28"/>
        <v>9.5294818344251846E-3</v>
      </c>
      <c r="K407" s="123">
        <f t="shared" si="28"/>
        <v>0</v>
      </c>
    </row>
    <row r="408" spans="2:11" x14ac:dyDescent="0.2">
      <c r="B408" s="124">
        <v>42969</v>
      </c>
      <c r="C408" s="49">
        <f>+BBVA!E401</f>
        <v>265</v>
      </c>
      <c r="D408" s="49">
        <f>+DAVIVIENDA!E401</f>
        <v>33260</v>
      </c>
      <c r="E408" s="49">
        <f>+AVAL!E401</f>
        <v>1305</v>
      </c>
      <c r="F408" s="68">
        <f t="shared" si="25"/>
        <v>212194369</v>
      </c>
      <c r="G408" s="68">
        <f t="shared" si="26"/>
        <v>228253063.16106081</v>
      </c>
      <c r="H408" s="68">
        <f t="shared" si="27"/>
        <v>299366109.77837837</v>
      </c>
      <c r="I408" s="123">
        <f t="shared" si="28"/>
        <v>0</v>
      </c>
      <c r="J408" s="123">
        <f t="shared" si="28"/>
        <v>-1.8879056047197636E-2</v>
      </c>
      <c r="K408" s="123">
        <f t="shared" si="28"/>
        <v>0</v>
      </c>
    </row>
    <row r="409" spans="2:11" x14ac:dyDescent="0.2">
      <c r="B409" s="124">
        <v>42970</v>
      </c>
      <c r="C409" s="49">
        <f>+BBVA!E402</f>
        <v>265</v>
      </c>
      <c r="D409" s="49">
        <f>+DAVIVIENDA!E402</f>
        <v>33000</v>
      </c>
      <c r="E409" s="49">
        <f>+AVAL!E402</f>
        <v>1320</v>
      </c>
      <c r="F409" s="68">
        <f t="shared" si="25"/>
        <v>212194369</v>
      </c>
      <c r="G409" s="68">
        <f t="shared" si="26"/>
        <v>226468763.80983183</v>
      </c>
      <c r="H409" s="68">
        <f t="shared" si="27"/>
        <v>302807099.54594594</v>
      </c>
      <c r="I409" s="123">
        <f t="shared" si="28"/>
        <v>0</v>
      </c>
      <c r="J409" s="123">
        <f t="shared" si="28"/>
        <v>-7.8171978352375403E-3</v>
      </c>
      <c r="K409" s="123">
        <f t="shared" si="28"/>
        <v>1.1494252873563244E-2</v>
      </c>
    </row>
    <row r="410" spans="2:11" x14ac:dyDescent="0.2">
      <c r="B410" s="124">
        <v>42971</v>
      </c>
      <c r="C410" s="49">
        <f>+BBVA!E403</f>
        <v>265</v>
      </c>
      <c r="D410" s="49">
        <f>+DAVIVIENDA!E403</f>
        <v>33080</v>
      </c>
      <c r="E410" s="49">
        <f>+AVAL!E403</f>
        <v>1305</v>
      </c>
      <c r="F410" s="68">
        <f t="shared" si="25"/>
        <v>212194369</v>
      </c>
      <c r="G410" s="68">
        <f t="shared" si="26"/>
        <v>227017778.99482536</v>
      </c>
      <c r="H410" s="68">
        <f t="shared" si="27"/>
        <v>299366109.77837837</v>
      </c>
      <c r="I410" s="123">
        <f t="shared" si="28"/>
        <v>0</v>
      </c>
      <c r="J410" s="123">
        <f t="shared" si="28"/>
        <v>2.4242424242424399E-3</v>
      </c>
      <c r="K410" s="123">
        <f t="shared" si="28"/>
        <v>-1.1363636363636388E-2</v>
      </c>
    </row>
    <row r="411" spans="2:11" x14ac:dyDescent="0.2">
      <c r="B411" s="124">
        <v>42972</v>
      </c>
      <c r="C411" s="49">
        <f>+BBVA!E404</f>
        <v>267</v>
      </c>
      <c r="D411" s="49">
        <f>+DAVIVIENDA!E404</f>
        <v>33040</v>
      </c>
      <c r="E411" s="49">
        <f>+AVAL!E404</f>
        <v>1320</v>
      </c>
      <c r="F411" s="68">
        <f t="shared" si="25"/>
        <v>213795835.93584904</v>
      </c>
      <c r="G411" s="68">
        <f t="shared" si="26"/>
        <v>226743271.40232861</v>
      </c>
      <c r="H411" s="68">
        <f t="shared" si="27"/>
        <v>302807099.54594594</v>
      </c>
      <c r="I411" s="123">
        <f t="shared" si="28"/>
        <v>7.5471698113206802E-3</v>
      </c>
      <c r="J411" s="123">
        <f t="shared" si="28"/>
        <v>-1.2091898428052627E-3</v>
      </c>
      <c r="K411" s="123">
        <f t="shared" si="28"/>
        <v>1.1494252873563244E-2</v>
      </c>
    </row>
    <row r="412" spans="2:11" x14ac:dyDescent="0.2">
      <c r="B412" s="124">
        <v>42975</v>
      </c>
      <c r="C412" s="49">
        <f>+BBVA!E405</f>
        <v>267</v>
      </c>
      <c r="D412" s="49">
        <f>+DAVIVIENDA!E405</f>
        <v>32980</v>
      </c>
      <c r="E412" s="49">
        <f>+AVAL!E405</f>
        <v>1310</v>
      </c>
      <c r="F412" s="68">
        <f t="shared" si="25"/>
        <v>213795835.93584904</v>
      </c>
      <c r="G412" s="68">
        <f t="shared" si="26"/>
        <v>226331510.01358345</v>
      </c>
      <c r="H412" s="68">
        <f t="shared" si="27"/>
        <v>300513106.3675676</v>
      </c>
      <c r="I412" s="123">
        <f t="shared" si="28"/>
        <v>0</v>
      </c>
      <c r="J412" s="123">
        <f t="shared" si="28"/>
        <v>-1.8159806295399961E-3</v>
      </c>
      <c r="K412" s="123">
        <f t="shared" si="28"/>
        <v>-7.5757575757574606E-3</v>
      </c>
    </row>
    <row r="413" spans="2:11" x14ac:dyDescent="0.2">
      <c r="B413" s="124">
        <v>42976</v>
      </c>
      <c r="C413" s="49">
        <f>+BBVA!E406</f>
        <v>267</v>
      </c>
      <c r="D413" s="49">
        <f>+DAVIVIENDA!E406</f>
        <v>32800</v>
      </c>
      <c r="E413" s="49">
        <f>+AVAL!E406</f>
        <v>1305</v>
      </c>
      <c r="F413" s="68">
        <f t="shared" si="25"/>
        <v>213795835.93584904</v>
      </c>
      <c r="G413" s="68">
        <f t="shared" si="26"/>
        <v>225096225.847348</v>
      </c>
      <c r="H413" s="68">
        <f t="shared" si="27"/>
        <v>299366109.77837837</v>
      </c>
      <c r="I413" s="123">
        <f t="shared" si="28"/>
        <v>0</v>
      </c>
      <c r="J413" s="123">
        <f t="shared" si="28"/>
        <v>-5.457853244390542E-3</v>
      </c>
      <c r="K413" s="123">
        <f t="shared" si="28"/>
        <v>-3.8167938931299109E-3</v>
      </c>
    </row>
    <row r="414" spans="2:11" x14ac:dyDescent="0.2">
      <c r="B414" s="124">
        <v>42977</v>
      </c>
      <c r="C414" s="49">
        <f>+BBVA!E407</f>
        <v>267</v>
      </c>
      <c r="D414" s="49">
        <f>+DAVIVIENDA!E407</f>
        <v>32960</v>
      </c>
      <c r="E414" s="49">
        <f>+AVAL!E407</f>
        <v>1305</v>
      </c>
      <c r="F414" s="68">
        <f t="shared" si="25"/>
        <v>213795835.93584904</v>
      </c>
      <c r="G414" s="68">
        <f t="shared" si="26"/>
        <v>226194256.21733508</v>
      </c>
      <c r="H414" s="68">
        <f t="shared" si="27"/>
        <v>299366109.77837837</v>
      </c>
      <c r="I414" s="123">
        <f t="shared" si="28"/>
        <v>0</v>
      </c>
      <c r="J414" s="123">
        <f t="shared" si="28"/>
        <v>4.8780487804878361E-3</v>
      </c>
      <c r="K414" s="123">
        <f t="shared" si="28"/>
        <v>0</v>
      </c>
    </row>
    <row r="415" spans="2:11" x14ac:dyDescent="0.2">
      <c r="B415" s="124">
        <v>42978</v>
      </c>
      <c r="C415" s="49">
        <f>+BBVA!E408</f>
        <v>265</v>
      </c>
      <c r="D415" s="49">
        <f>+DAVIVIENDA!E408</f>
        <v>33000</v>
      </c>
      <c r="E415" s="49">
        <f>+AVAL!E408</f>
        <v>1310</v>
      </c>
      <c r="F415" s="68">
        <f t="shared" si="25"/>
        <v>212194369</v>
      </c>
      <c r="G415" s="68">
        <f t="shared" si="26"/>
        <v>226468763.80983183</v>
      </c>
      <c r="H415" s="68">
        <f t="shared" si="27"/>
        <v>300513106.3675676</v>
      </c>
      <c r="I415" s="123">
        <f t="shared" si="28"/>
        <v>-7.4906367041197765E-3</v>
      </c>
      <c r="J415" s="123">
        <f t="shared" si="28"/>
        <v>1.2135922330096507E-3</v>
      </c>
      <c r="K415" s="123">
        <f t="shared" si="28"/>
        <v>3.831417624521214E-3</v>
      </c>
    </row>
    <row r="416" spans="2:11" x14ac:dyDescent="0.2">
      <c r="B416" s="124">
        <v>42979</v>
      </c>
      <c r="C416" s="49">
        <f>+BBVA!E409</f>
        <v>265</v>
      </c>
      <c r="D416" s="49">
        <f>+DAVIVIENDA!E409</f>
        <v>33040</v>
      </c>
      <c r="E416" s="49">
        <f>+AVAL!E409</f>
        <v>1325</v>
      </c>
      <c r="F416" s="68">
        <f t="shared" si="25"/>
        <v>212194369</v>
      </c>
      <c r="G416" s="68">
        <f t="shared" si="26"/>
        <v>226743271.40232861</v>
      </c>
      <c r="H416" s="68">
        <f t="shared" si="27"/>
        <v>303954096.13513517</v>
      </c>
      <c r="I416" s="123">
        <f t="shared" si="28"/>
        <v>0</v>
      </c>
      <c r="J416" s="123">
        <f t="shared" si="28"/>
        <v>1.2121212121212858E-3</v>
      </c>
      <c r="K416" s="123">
        <f t="shared" si="28"/>
        <v>1.1450381679389337E-2</v>
      </c>
    </row>
    <row r="417" spans="2:11" x14ac:dyDescent="0.2">
      <c r="B417" s="124">
        <v>42982</v>
      </c>
      <c r="C417" s="49">
        <f>+BBVA!E410</f>
        <v>265</v>
      </c>
      <c r="D417" s="49">
        <f>+DAVIVIENDA!E410</f>
        <v>33220</v>
      </c>
      <c r="E417" s="49">
        <f>+AVAL!E410</f>
        <v>1315</v>
      </c>
      <c r="F417" s="68">
        <f t="shared" si="25"/>
        <v>212194369</v>
      </c>
      <c r="G417" s="68">
        <f t="shared" si="26"/>
        <v>227978555.56856406</v>
      </c>
      <c r="H417" s="68">
        <f t="shared" si="27"/>
        <v>301660102.95675677</v>
      </c>
      <c r="I417" s="123">
        <f t="shared" si="28"/>
        <v>0</v>
      </c>
      <c r="J417" s="123">
        <f t="shared" si="28"/>
        <v>5.4479418886198569E-3</v>
      </c>
      <c r="K417" s="123">
        <f t="shared" si="28"/>
        <v>-7.5471698113208354E-3</v>
      </c>
    </row>
    <row r="418" spans="2:11" x14ac:dyDescent="0.2">
      <c r="B418" s="124">
        <v>42983</v>
      </c>
      <c r="C418" s="49">
        <f>+BBVA!E411</f>
        <v>265</v>
      </c>
      <c r="D418" s="49">
        <f>+DAVIVIENDA!E411</f>
        <v>33900</v>
      </c>
      <c r="E418" s="49">
        <f>+AVAL!E411</f>
        <v>1325</v>
      </c>
      <c r="F418" s="68">
        <f t="shared" si="25"/>
        <v>212194369</v>
      </c>
      <c r="G418" s="68">
        <f t="shared" si="26"/>
        <v>232645184.64100906</v>
      </c>
      <c r="H418" s="68">
        <f t="shared" si="27"/>
        <v>303954096.13513517</v>
      </c>
      <c r="I418" s="123">
        <f t="shared" si="28"/>
        <v>0</v>
      </c>
      <c r="J418" s="123">
        <f t="shared" si="28"/>
        <v>2.0469596628536962E-2</v>
      </c>
      <c r="K418" s="123">
        <f t="shared" si="28"/>
        <v>7.604562737642667E-3</v>
      </c>
    </row>
    <row r="419" spans="2:11" x14ac:dyDescent="0.2">
      <c r="B419" s="124">
        <v>42984</v>
      </c>
      <c r="C419" s="49">
        <f>+BBVA!E412</f>
        <v>265</v>
      </c>
      <c r="D419" s="49">
        <f>+DAVIVIENDA!E412</f>
        <v>33880</v>
      </c>
      <c r="E419" s="49">
        <f>+AVAL!E412</f>
        <v>1330</v>
      </c>
      <c r="F419" s="68">
        <f t="shared" si="25"/>
        <v>212194369</v>
      </c>
      <c r="G419" s="68">
        <f t="shared" si="26"/>
        <v>232507930.84476069</v>
      </c>
      <c r="H419" s="68">
        <f t="shared" si="27"/>
        <v>305101092.72432435</v>
      </c>
      <c r="I419" s="123">
        <f t="shared" si="28"/>
        <v>0</v>
      </c>
      <c r="J419" s="123">
        <f t="shared" si="28"/>
        <v>-5.8997050147489806E-4</v>
      </c>
      <c r="K419" s="123">
        <f t="shared" si="28"/>
        <v>3.7735849056603197E-3</v>
      </c>
    </row>
    <row r="420" spans="2:11" x14ac:dyDescent="0.2">
      <c r="B420" s="124">
        <v>42985</v>
      </c>
      <c r="C420" s="49">
        <f>+BBVA!E413</f>
        <v>265</v>
      </c>
      <c r="D420" s="49">
        <f>+DAVIVIENDA!E413</f>
        <v>33860</v>
      </c>
      <c r="E420" s="49">
        <f>+AVAL!E413</f>
        <v>1320</v>
      </c>
      <c r="F420" s="68">
        <f t="shared" si="25"/>
        <v>212194369</v>
      </c>
      <c r="G420" s="68">
        <f t="shared" si="26"/>
        <v>232370677.04851231</v>
      </c>
      <c r="H420" s="68">
        <f t="shared" si="27"/>
        <v>302807099.54594594</v>
      </c>
      <c r="I420" s="123">
        <f t="shared" si="28"/>
        <v>0</v>
      </c>
      <c r="J420" s="123">
        <f t="shared" si="28"/>
        <v>-5.9031877213692574E-4</v>
      </c>
      <c r="K420" s="123">
        <f t="shared" si="28"/>
        <v>-7.5187969924812841E-3</v>
      </c>
    </row>
    <row r="421" spans="2:11" x14ac:dyDescent="0.2">
      <c r="B421" s="124">
        <v>42986</v>
      </c>
      <c r="C421" s="49">
        <f>+BBVA!E414</f>
        <v>267</v>
      </c>
      <c r="D421" s="49">
        <f>+DAVIVIENDA!E414</f>
        <v>33680</v>
      </c>
      <c r="E421" s="49">
        <f>+AVAL!E414</f>
        <v>1320</v>
      </c>
      <c r="F421" s="68">
        <f t="shared" si="25"/>
        <v>213795835.93584904</v>
      </c>
      <c r="G421" s="68">
        <f t="shared" si="26"/>
        <v>231135392.88227686</v>
      </c>
      <c r="H421" s="68">
        <f t="shared" si="27"/>
        <v>302807099.54594594</v>
      </c>
      <c r="I421" s="123">
        <f t="shared" si="28"/>
        <v>7.5471698113206802E-3</v>
      </c>
      <c r="J421" s="123">
        <f t="shared" si="28"/>
        <v>-5.3160070880094532E-3</v>
      </c>
      <c r="K421" s="123">
        <f t="shared" si="28"/>
        <v>0</v>
      </c>
    </row>
    <row r="422" spans="2:11" x14ac:dyDescent="0.2">
      <c r="B422" s="124">
        <v>42989</v>
      </c>
      <c r="C422" s="49">
        <f>+BBVA!E415</f>
        <v>266</v>
      </c>
      <c r="D422" s="49">
        <f>+DAVIVIENDA!E415</f>
        <v>33500</v>
      </c>
      <c r="E422" s="49">
        <f>+AVAL!E415</f>
        <v>1325</v>
      </c>
      <c r="F422" s="68">
        <f t="shared" si="25"/>
        <v>212995102.46792454</v>
      </c>
      <c r="G422" s="68">
        <f t="shared" si="26"/>
        <v>229900108.71604142</v>
      </c>
      <c r="H422" s="68">
        <f t="shared" si="27"/>
        <v>303954096.13513517</v>
      </c>
      <c r="I422" s="123">
        <f t="shared" si="28"/>
        <v>-3.7453183520598184E-3</v>
      </c>
      <c r="J422" s="123">
        <f t="shared" si="28"/>
        <v>-5.3444180522565343E-3</v>
      </c>
      <c r="K422" s="123">
        <f t="shared" si="28"/>
        <v>3.7878787878789272E-3</v>
      </c>
    </row>
    <row r="423" spans="2:11" x14ac:dyDescent="0.2">
      <c r="B423" s="124">
        <v>42990</v>
      </c>
      <c r="C423" s="49">
        <f>+BBVA!E416</f>
        <v>267</v>
      </c>
      <c r="D423" s="49">
        <f>+DAVIVIENDA!E416</f>
        <v>33500</v>
      </c>
      <c r="E423" s="49">
        <f>+AVAL!E416</f>
        <v>1300</v>
      </c>
      <c r="F423" s="68">
        <f t="shared" si="25"/>
        <v>213795835.93584904</v>
      </c>
      <c r="G423" s="68">
        <f t="shared" si="26"/>
        <v>229900108.71604142</v>
      </c>
      <c r="H423" s="68">
        <f t="shared" si="27"/>
        <v>298219113.1891892</v>
      </c>
      <c r="I423" s="123">
        <f t="shared" si="28"/>
        <v>3.7593984962404942E-3</v>
      </c>
      <c r="J423" s="123">
        <f t="shared" si="28"/>
        <v>0</v>
      </c>
      <c r="K423" s="123">
        <f t="shared" si="28"/>
        <v>-1.886792452830199E-2</v>
      </c>
    </row>
    <row r="424" spans="2:11" x14ac:dyDescent="0.2">
      <c r="B424" s="124">
        <v>42991</v>
      </c>
      <c r="C424" s="49">
        <f>+BBVA!E417</f>
        <v>267</v>
      </c>
      <c r="D424" s="49">
        <f>+DAVIVIENDA!E417</f>
        <v>33600</v>
      </c>
      <c r="E424" s="49">
        <f>+AVAL!E417</f>
        <v>1310</v>
      </c>
      <c r="F424" s="68">
        <f t="shared" si="25"/>
        <v>213795835.93584904</v>
      </c>
      <c r="G424" s="68">
        <f t="shared" si="26"/>
        <v>230586377.69728333</v>
      </c>
      <c r="H424" s="68">
        <f t="shared" si="27"/>
        <v>300513106.3675676</v>
      </c>
      <c r="I424" s="123">
        <f t="shared" si="28"/>
        <v>0</v>
      </c>
      <c r="J424" s="123">
        <f t="shared" si="28"/>
        <v>2.9850746268656587E-3</v>
      </c>
      <c r="K424" s="123">
        <f t="shared" si="28"/>
        <v>7.6923076923077751E-3</v>
      </c>
    </row>
    <row r="425" spans="2:11" x14ac:dyDescent="0.2">
      <c r="B425" s="124">
        <v>42992</v>
      </c>
      <c r="C425" s="49">
        <f>+BBVA!E418</f>
        <v>267</v>
      </c>
      <c r="D425" s="49">
        <f>+DAVIVIENDA!E418</f>
        <v>33480</v>
      </c>
      <c r="E425" s="49">
        <f>+AVAL!E418</f>
        <v>1315</v>
      </c>
      <c r="F425" s="68">
        <f t="shared" si="25"/>
        <v>213795835.93584904</v>
      </c>
      <c r="G425" s="68">
        <f t="shared" si="26"/>
        <v>229762854.91979304</v>
      </c>
      <c r="H425" s="68">
        <f t="shared" si="27"/>
        <v>301660102.95675677</v>
      </c>
      <c r="I425" s="123">
        <f t="shared" si="28"/>
        <v>0</v>
      </c>
      <c r="J425" s="123">
        <f t="shared" si="28"/>
        <v>-3.5714285714285297E-3</v>
      </c>
      <c r="K425" s="123">
        <f t="shared" si="28"/>
        <v>3.8167938931297127E-3</v>
      </c>
    </row>
    <row r="426" spans="2:11" x14ac:dyDescent="0.2">
      <c r="B426" s="124">
        <v>42993</v>
      </c>
      <c r="C426" s="49">
        <f>+BBVA!E419</f>
        <v>267</v>
      </c>
      <c r="D426" s="49">
        <f>+DAVIVIENDA!E419</f>
        <v>33260</v>
      </c>
      <c r="E426" s="49">
        <f>+AVAL!E419</f>
        <v>1315</v>
      </c>
      <c r="F426" s="68">
        <f t="shared" si="25"/>
        <v>213795835.93584904</v>
      </c>
      <c r="G426" s="68">
        <f t="shared" si="26"/>
        <v>228253063.16106081</v>
      </c>
      <c r="H426" s="68">
        <f t="shared" si="27"/>
        <v>301660102.95675677</v>
      </c>
      <c r="I426" s="123">
        <f t="shared" si="28"/>
        <v>0</v>
      </c>
      <c r="J426" s="123">
        <f t="shared" si="28"/>
        <v>-6.5710872162485813E-3</v>
      </c>
      <c r="K426" s="123">
        <f t="shared" si="28"/>
        <v>0</v>
      </c>
    </row>
    <row r="427" spans="2:11" x14ac:dyDescent="0.2">
      <c r="B427" s="124">
        <v>42996</v>
      </c>
      <c r="C427" s="49">
        <f>+BBVA!E420</f>
        <v>267</v>
      </c>
      <c r="D427" s="49">
        <f>+DAVIVIENDA!E420</f>
        <v>33060</v>
      </c>
      <c r="E427" s="49">
        <f>+AVAL!E420</f>
        <v>1320</v>
      </c>
      <c r="F427" s="68">
        <f t="shared" si="25"/>
        <v>213795835.93584904</v>
      </c>
      <c r="G427" s="68">
        <f t="shared" si="26"/>
        <v>226880525.19857699</v>
      </c>
      <c r="H427" s="68">
        <f t="shared" si="27"/>
        <v>302807099.54594594</v>
      </c>
      <c r="I427" s="123">
        <f t="shared" si="28"/>
        <v>0</v>
      </c>
      <c r="J427" s="123">
        <f t="shared" si="28"/>
        <v>-6.0132291040288369E-3</v>
      </c>
      <c r="K427" s="123">
        <f t="shared" si="28"/>
        <v>3.8022813688212351E-3</v>
      </c>
    </row>
    <row r="428" spans="2:11" x14ac:dyDescent="0.2">
      <c r="B428" s="124">
        <v>42997</v>
      </c>
      <c r="C428" s="49">
        <f>+BBVA!E421</f>
        <v>267</v>
      </c>
      <c r="D428" s="49">
        <f>+DAVIVIENDA!E421</f>
        <v>33280</v>
      </c>
      <c r="E428" s="49">
        <f>+AVAL!E421</f>
        <v>1315</v>
      </c>
      <c r="F428" s="68">
        <f t="shared" si="25"/>
        <v>213795835.93584904</v>
      </c>
      <c r="G428" s="68">
        <f t="shared" si="26"/>
        <v>228390316.95730919</v>
      </c>
      <c r="H428" s="68">
        <f t="shared" si="27"/>
        <v>301660102.95675677</v>
      </c>
      <c r="I428" s="123">
        <f t="shared" si="28"/>
        <v>0</v>
      </c>
      <c r="J428" s="123">
        <f t="shared" si="28"/>
        <v>6.6545674531154923E-3</v>
      </c>
      <c r="K428" s="123">
        <f t="shared" si="28"/>
        <v>-3.7878787878787303E-3</v>
      </c>
    </row>
    <row r="429" spans="2:11" x14ac:dyDescent="0.2">
      <c r="B429" s="124">
        <v>42998</v>
      </c>
      <c r="C429" s="49">
        <f>+BBVA!E422</f>
        <v>267</v>
      </c>
      <c r="D429" s="49">
        <f>+DAVIVIENDA!E422</f>
        <v>33300</v>
      </c>
      <c r="E429" s="49">
        <f>+AVAL!E422</f>
        <v>1310</v>
      </c>
      <c r="F429" s="68">
        <f t="shared" si="25"/>
        <v>213795835.93584904</v>
      </c>
      <c r="G429" s="68">
        <f t="shared" si="26"/>
        <v>228527570.75355759</v>
      </c>
      <c r="H429" s="68">
        <f t="shared" si="27"/>
        <v>300513106.3675676</v>
      </c>
      <c r="I429" s="123">
        <f t="shared" si="28"/>
        <v>0</v>
      </c>
      <c r="J429" s="123">
        <f t="shared" si="28"/>
        <v>6.009615384616403E-4</v>
      </c>
      <c r="K429" s="123">
        <f t="shared" si="28"/>
        <v>-3.8022813688212351E-3</v>
      </c>
    </row>
    <row r="430" spans="2:11" x14ac:dyDescent="0.2">
      <c r="B430" s="124">
        <v>42999</v>
      </c>
      <c r="C430" s="49">
        <f>+BBVA!E423</f>
        <v>273</v>
      </c>
      <c r="D430" s="49">
        <f>+DAVIVIENDA!E423</f>
        <v>33300</v>
      </c>
      <c r="E430" s="49">
        <f>+AVAL!E423</f>
        <v>1320</v>
      </c>
      <c r="F430" s="68">
        <f t="shared" si="25"/>
        <v>218600236.74339622</v>
      </c>
      <c r="G430" s="68">
        <f t="shared" si="26"/>
        <v>228527570.75355759</v>
      </c>
      <c r="H430" s="68">
        <f t="shared" si="27"/>
        <v>302807099.54594594</v>
      </c>
      <c r="I430" s="123">
        <f t="shared" si="28"/>
        <v>2.2471910112359609E-2</v>
      </c>
      <c r="J430" s="123">
        <f t="shared" si="28"/>
        <v>0</v>
      </c>
      <c r="K430" s="123">
        <f t="shared" si="28"/>
        <v>7.6335877862594255E-3</v>
      </c>
    </row>
    <row r="431" spans="2:11" x14ac:dyDescent="0.2">
      <c r="B431" s="124">
        <v>43000</v>
      </c>
      <c r="C431" s="49">
        <f>+BBVA!E424</f>
        <v>272</v>
      </c>
      <c r="D431" s="49">
        <f>+DAVIVIENDA!E424</f>
        <v>33000</v>
      </c>
      <c r="E431" s="49">
        <f>+AVAL!E424</f>
        <v>1310</v>
      </c>
      <c r="F431" s="68">
        <f t="shared" si="25"/>
        <v>217799503.27547169</v>
      </c>
      <c r="G431" s="68">
        <f t="shared" si="26"/>
        <v>226468763.80983183</v>
      </c>
      <c r="H431" s="68">
        <f t="shared" si="27"/>
        <v>300513106.3675676</v>
      </c>
      <c r="I431" s="123">
        <f t="shared" si="28"/>
        <v>-3.6630036630036951E-3</v>
      </c>
      <c r="J431" s="123">
        <f t="shared" si="28"/>
        <v>-9.0090090090090991E-3</v>
      </c>
      <c r="K431" s="123">
        <f t="shared" si="28"/>
        <v>-7.5757575757574606E-3</v>
      </c>
    </row>
    <row r="432" spans="2:11" x14ac:dyDescent="0.2">
      <c r="B432" s="124">
        <v>43003</v>
      </c>
      <c r="C432" s="49">
        <f>+BBVA!E425</f>
        <v>271</v>
      </c>
      <c r="D432" s="49">
        <f>+DAVIVIENDA!E425</f>
        <v>33260</v>
      </c>
      <c r="E432" s="49">
        <f>+AVAL!E425</f>
        <v>1305</v>
      </c>
      <c r="F432" s="68">
        <f t="shared" si="25"/>
        <v>216998769.80754715</v>
      </c>
      <c r="G432" s="68">
        <f t="shared" si="26"/>
        <v>228253063.16106081</v>
      </c>
      <c r="H432" s="68">
        <f t="shared" si="27"/>
        <v>299366109.77837837</v>
      </c>
      <c r="I432" s="123">
        <f t="shared" si="28"/>
        <v>-3.6764705882353262E-3</v>
      </c>
      <c r="J432" s="123">
        <f t="shared" si="28"/>
        <v>7.8787878787878966E-3</v>
      </c>
      <c r="K432" s="123">
        <f t="shared" si="28"/>
        <v>-3.8167938931299109E-3</v>
      </c>
    </row>
    <row r="433" spans="2:11" x14ac:dyDescent="0.2">
      <c r="B433" s="124">
        <v>43004</v>
      </c>
      <c r="C433" s="49">
        <f>+BBVA!E426</f>
        <v>271</v>
      </c>
      <c r="D433" s="49">
        <f>+DAVIVIENDA!E426</f>
        <v>33620</v>
      </c>
      <c r="E433" s="49">
        <f>+AVAL!E426</f>
        <v>1320</v>
      </c>
      <c r="F433" s="68">
        <f t="shared" si="25"/>
        <v>216998769.80754715</v>
      </c>
      <c r="G433" s="68">
        <f t="shared" si="26"/>
        <v>230723631.4935317</v>
      </c>
      <c r="H433" s="68">
        <f t="shared" si="27"/>
        <v>302807099.54594594</v>
      </c>
      <c r="I433" s="123">
        <f t="shared" si="28"/>
        <v>0</v>
      </c>
      <c r="J433" s="123">
        <f t="shared" si="28"/>
        <v>1.082381238725196E-2</v>
      </c>
      <c r="K433" s="123">
        <f t="shared" si="28"/>
        <v>1.1494252873563244E-2</v>
      </c>
    </row>
    <row r="434" spans="2:11" x14ac:dyDescent="0.2">
      <c r="B434" s="124">
        <v>43005</v>
      </c>
      <c r="C434" s="49">
        <f>+BBVA!E427</f>
        <v>271</v>
      </c>
      <c r="D434" s="49">
        <f>+DAVIVIENDA!E427</f>
        <v>33500</v>
      </c>
      <c r="E434" s="49">
        <f>+AVAL!E427</f>
        <v>1310</v>
      </c>
      <c r="F434" s="68">
        <f t="shared" si="25"/>
        <v>216998769.80754715</v>
      </c>
      <c r="G434" s="68">
        <f t="shared" si="26"/>
        <v>229900108.71604142</v>
      </c>
      <c r="H434" s="68">
        <f t="shared" si="27"/>
        <v>300513106.3675676</v>
      </c>
      <c r="I434" s="123">
        <f t="shared" si="28"/>
        <v>0</v>
      </c>
      <c r="J434" s="123">
        <f t="shared" si="28"/>
        <v>-3.5693039857227428E-3</v>
      </c>
      <c r="K434" s="123">
        <f t="shared" si="28"/>
        <v>-7.5757575757574606E-3</v>
      </c>
    </row>
    <row r="435" spans="2:11" x14ac:dyDescent="0.2">
      <c r="B435" s="124">
        <v>43006</v>
      </c>
      <c r="C435" s="49">
        <f>+BBVA!E428</f>
        <v>271</v>
      </c>
      <c r="D435" s="49">
        <f>+DAVIVIENDA!E428</f>
        <v>33360</v>
      </c>
      <c r="E435" s="49">
        <f>+AVAL!E428</f>
        <v>1320</v>
      </c>
      <c r="F435" s="68">
        <f t="shared" si="25"/>
        <v>216998769.80754715</v>
      </c>
      <c r="G435" s="68">
        <f t="shared" si="26"/>
        <v>228939332.14230272</v>
      </c>
      <c r="H435" s="68">
        <f t="shared" si="27"/>
        <v>302807099.54594594</v>
      </c>
      <c r="I435" s="123">
        <f t="shared" si="28"/>
        <v>0</v>
      </c>
      <c r="J435" s="123">
        <f t="shared" si="28"/>
        <v>-4.1791044776119998E-3</v>
      </c>
      <c r="K435" s="123">
        <f t="shared" si="28"/>
        <v>7.6335877862594255E-3</v>
      </c>
    </row>
    <row r="436" spans="2:11" x14ac:dyDescent="0.2">
      <c r="B436" s="124">
        <v>43007</v>
      </c>
      <c r="C436" s="49">
        <f>+BBVA!E429</f>
        <v>269</v>
      </c>
      <c r="D436" s="49">
        <f>+DAVIVIENDA!E429</f>
        <v>33260</v>
      </c>
      <c r="E436" s="49">
        <f>+AVAL!E429</f>
        <v>1315</v>
      </c>
      <c r="F436" s="68">
        <f t="shared" si="25"/>
        <v>215397302.87169811</v>
      </c>
      <c r="G436" s="68">
        <f t="shared" si="26"/>
        <v>228253063.16106081</v>
      </c>
      <c r="H436" s="68">
        <f t="shared" si="27"/>
        <v>301660102.95675677</v>
      </c>
      <c r="I436" s="123">
        <f t="shared" si="28"/>
        <v>-7.3800738007379352E-3</v>
      </c>
      <c r="J436" s="123">
        <f t="shared" si="28"/>
        <v>-2.9976019184652148E-3</v>
      </c>
      <c r="K436" s="123">
        <f t="shared" si="28"/>
        <v>-3.7878787878787303E-3</v>
      </c>
    </row>
    <row r="437" spans="2:11" x14ac:dyDescent="0.2">
      <c r="B437" s="124">
        <v>43010</v>
      </c>
      <c r="C437" s="49">
        <f>+BBVA!E430</f>
        <v>269</v>
      </c>
      <c r="D437" s="49">
        <f>+DAVIVIENDA!E430</f>
        <v>33040</v>
      </c>
      <c r="E437" s="49">
        <f>+AVAL!E430</f>
        <v>1315</v>
      </c>
      <c r="F437" s="68">
        <f t="shared" si="25"/>
        <v>215397302.87169811</v>
      </c>
      <c r="G437" s="68">
        <f t="shared" si="26"/>
        <v>226743271.40232861</v>
      </c>
      <c r="H437" s="68">
        <f t="shared" si="27"/>
        <v>301660102.95675677</v>
      </c>
      <c r="I437" s="123">
        <f t="shared" si="28"/>
        <v>0</v>
      </c>
      <c r="J437" s="123">
        <f t="shared" si="28"/>
        <v>-6.6145520144316947E-3</v>
      </c>
      <c r="K437" s="123">
        <f t="shared" si="28"/>
        <v>0</v>
      </c>
    </row>
    <row r="438" spans="2:11" x14ac:dyDescent="0.2">
      <c r="B438" s="124">
        <v>43011</v>
      </c>
      <c r="C438" s="49">
        <f>+BBVA!E431</f>
        <v>269</v>
      </c>
      <c r="D438" s="49">
        <f>+DAVIVIENDA!E431</f>
        <v>33180</v>
      </c>
      <c r="E438" s="49">
        <f>+AVAL!E431</f>
        <v>1325</v>
      </c>
      <c r="F438" s="68">
        <f t="shared" si="25"/>
        <v>215397302.87169811</v>
      </c>
      <c r="G438" s="68">
        <f t="shared" si="26"/>
        <v>227704047.97606727</v>
      </c>
      <c r="H438" s="68">
        <f t="shared" si="27"/>
        <v>303954096.13513517</v>
      </c>
      <c r="I438" s="123">
        <f t="shared" si="28"/>
        <v>0</v>
      </c>
      <c r="J438" s="123">
        <f t="shared" si="28"/>
        <v>4.2372881355931492E-3</v>
      </c>
      <c r="K438" s="123">
        <f t="shared" si="28"/>
        <v>7.604562737642667E-3</v>
      </c>
    </row>
    <row r="439" spans="2:11" x14ac:dyDescent="0.2">
      <c r="B439" s="124">
        <v>43012</v>
      </c>
      <c r="C439" s="49">
        <f>+BBVA!E432</f>
        <v>266</v>
      </c>
      <c r="D439" s="49">
        <f>+DAVIVIENDA!E432</f>
        <v>33120</v>
      </c>
      <c r="E439" s="49">
        <f>+AVAL!E432</f>
        <v>1330</v>
      </c>
      <c r="F439" s="68">
        <f t="shared" si="25"/>
        <v>212995102.46792454</v>
      </c>
      <c r="G439" s="68">
        <f t="shared" si="26"/>
        <v>227292286.58732215</v>
      </c>
      <c r="H439" s="68">
        <f t="shared" si="27"/>
        <v>305101092.72432435</v>
      </c>
      <c r="I439" s="123">
        <f t="shared" si="28"/>
        <v>-1.1152416356877283E-2</v>
      </c>
      <c r="J439" s="123">
        <f t="shared" si="28"/>
        <v>-1.8083182640143802E-3</v>
      </c>
      <c r="K439" s="123">
        <f t="shared" si="28"/>
        <v>3.7735849056603197E-3</v>
      </c>
    </row>
    <row r="440" spans="2:11" x14ac:dyDescent="0.2">
      <c r="B440" s="124">
        <v>43013</v>
      </c>
      <c r="C440" s="49">
        <f>+BBVA!E433</f>
        <v>266</v>
      </c>
      <c r="D440" s="49">
        <f>+DAVIVIENDA!E433</f>
        <v>32940</v>
      </c>
      <c r="E440" s="49">
        <f>+AVAL!E433</f>
        <v>1320</v>
      </c>
      <c r="F440" s="68">
        <f t="shared" si="25"/>
        <v>212995102.46792454</v>
      </c>
      <c r="G440" s="68">
        <f t="shared" si="26"/>
        <v>226057002.4210867</v>
      </c>
      <c r="H440" s="68">
        <f t="shared" si="27"/>
        <v>302807099.54594594</v>
      </c>
      <c r="I440" s="123">
        <f t="shared" si="28"/>
        <v>0</v>
      </c>
      <c r="J440" s="123">
        <f t="shared" si="28"/>
        <v>-5.4347826086956546E-3</v>
      </c>
      <c r="K440" s="123">
        <f t="shared" si="28"/>
        <v>-7.5187969924812841E-3</v>
      </c>
    </row>
    <row r="441" spans="2:11" x14ac:dyDescent="0.2">
      <c r="B441" s="124">
        <v>43014</v>
      </c>
      <c r="C441" s="49">
        <f>+BBVA!E434</f>
        <v>266</v>
      </c>
      <c r="D441" s="49">
        <f>+DAVIVIENDA!E434</f>
        <v>33000</v>
      </c>
      <c r="E441" s="49">
        <f>+AVAL!E434</f>
        <v>1330</v>
      </c>
      <c r="F441" s="68">
        <f t="shared" si="25"/>
        <v>212995102.46792454</v>
      </c>
      <c r="G441" s="68">
        <f t="shared" si="26"/>
        <v>226468763.80983183</v>
      </c>
      <c r="H441" s="68">
        <f t="shared" si="27"/>
        <v>305101092.72432435</v>
      </c>
      <c r="I441" s="123">
        <f t="shared" si="28"/>
        <v>0</v>
      </c>
      <c r="J441" s="123">
        <f t="shared" si="28"/>
        <v>1.8214936247722261E-3</v>
      </c>
      <c r="K441" s="123">
        <f t="shared" si="28"/>
        <v>7.5757575757576575E-3</v>
      </c>
    </row>
    <row r="442" spans="2:11" x14ac:dyDescent="0.2">
      <c r="B442" s="124">
        <v>43017</v>
      </c>
      <c r="C442" s="49">
        <f>+BBVA!E435</f>
        <v>266</v>
      </c>
      <c r="D442" s="49">
        <f>+DAVIVIENDA!E435</f>
        <v>32840</v>
      </c>
      <c r="E442" s="49">
        <f>+AVAL!E435</f>
        <v>1335</v>
      </c>
      <c r="F442" s="68">
        <f t="shared" si="25"/>
        <v>212995102.46792454</v>
      </c>
      <c r="G442" s="68">
        <f t="shared" si="26"/>
        <v>225370733.43984479</v>
      </c>
      <c r="H442" s="68">
        <f t="shared" si="27"/>
        <v>306248089.31351352</v>
      </c>
      <c r="I442" s="123">
        <f t="shared" si="28"/>
        <v>0</v>
      </c>
      <c r="J442" s="123">
        <f t="shared" si="28"/>
        <v>-4.8484848484847487E-3</v>
      </c>
      <c r="K442" s="123">
        <f t="shared" si="28"/>
        <v>3.759398496240544E-3</v>
      </c>
    </row>
    <row r="443" spans="2:11" x14ac:dyDescent="0.2">
      <c r="B443" s="124">
        <v>43018</v>
      </c>
      <c r="C443" s="49">
        <f>+BBVA!E436</f>
        <v>262</v>
      </c>
      <c r="D443" s="49">
        <f>+DAVIVIENDA!E436</f>
        <v>33000</v>
      </c>
      <c r="E443" s="49">
        <f>+AVAL!E436</f>
        <v>1340</v>
      </c>
      <c r="F443" s="68">
        <f t="shared" si="25"/>
        <v>209792168.59622642</v>
      </c>
      <c r="G443" s="68">
        <f t="shared" si="26"/>
        <v>226468763.80983183</v>
      </c>
      <c r="H443" s="68">
        <f t="shared" si="27"/>
        <v>307395085.90270275</v>
      </c>
      <c r="I443" s="123">
        <f t="shared" si="28"/>
        <v>-1.5037593984962397E-2</v>
      </c>
      <c r="J443" s="123">
        <f t="shared" si="28"/>
        <v>4.872107186357999E-3</v>
      </c>
      <c r="K443" s="123">
        <f t="shared" si="28"/>
        <v>3.745318352060063E-3</v>
      </c>
    </row>
    <row r="444" spans="2:11" x14ac:dyDescent="0.2">
      <c r="B444" s="124">
        <v>43019</v>
      </c>
      <c r="C444" s="49">
        <f>+BBVA!E437</f>
        <v>262</v>
      </c>
      <c r="D444" s="49">
        <f>+DAVIVIENDA!E437</f>
        <v>32800</v>
      </c>
      <c r="E444" s="49">
        <f>+AVAL!E437</f>
        <v>1340</v>
      </c>
      <c r="F444" s="68">
        <f t="shared" si="25"/>
        <v>209792168.59622642</v>
      </c>
      <c r="G444" s="68">
        <f t="shared" si="26"/>
        <v>225096225.847348</v>
      </c>
      <c r="H444" s="68">
        <f t="shared" si="27"/>
        <v>307395085.90270275</v>
      </c>
      <c r="I444" s="123">
        <f t="shared" si="28"/>
        <v>0</v>
      </c>
      <c r="J444" s="123">
        <f t="shared" si="28"/>
        <v>-6.0606060606060346E-3</v>
      </c>
      <c r="K444" s="123">
        <f t="shared" si="28"/>
        <v>0</v>
      </c>
    </row>
    <row r="445" spans="2:11" x14ac:dyDescent="0.2">
      <c r="B445" s="124">
        <v>43020</v>
      </c>
      <c r="C445" s="49">
        <f>+BBVA!E438</f>
        <v>262</v>
      </c>
      <c r="D445" s="49">
        <f>+DAVIVIENDA!E438</f>
        <v>32580</v>
      </c>
      <c r="E445" s="49">
        <f>+AVAL!E438</f>
        <v>1335</v>
      </c>
      <c r="F445" s="68">
        <f t="shared" si="25"/>
        <v>209792168.59622642</v>
      </c>
      <c r="G445" s="68">
        <f t="shared" si="26"/>
        <v>223586434.0886158</v>
      </c>
      <c r="H445" s="68">
        <f t="shared" si="27"/>
        <v>306248089.31351352</v>
      </c>
      <c r="I445" s="123">
        <f t="shared" si="28"/>
        <v>0</v>
      </c>
      <c r="J445" s="123">
        <f t="shared" si="28"/>
        <v>-6.7073170731706761E-3</v>
      </c>
      <c r="K445" s="123">
        <f t="shared" si="28"/>
        <v>-3.7313432835822261E-3</v>
      </c>
    </row>
    <row r="446" spans="2:11" x14ac:dyDescent="0.2">
      <c r="B446" s="124">
        <v>43021</v>
      </c>
      <c r="C446" s="49">
        <f>+BBVA!E439</f>
        <v>262</v>
      </c>
      <c r="D446" s="49">
        <f>+DAVIVIENDA!E439</f>
        <v>32760</v>
      </c>
      <c r="E446" s="49">
        <f>+AVAL!E439</f>
        <v>1345</v>
      </c>
      <c r="F446" s="68">
        <f t="shared" si="25"/>
        <v>209792168.59622642</v>
      </c>
      <c r="G446" s="68">
        <f t="shared" si="26"/>
        <v>224821718.25485125</v>
      </c>
      <c r="H446" s="68">
        <f t="shared" si="27"/>
        <v>308542082.49189192</v>
      </c>
      <c r="I446" s="123">
        <f t="shared" si="28"/>
        <v>0</v>
      </c>
      <c r="J446" s="123">
        <f t="shared" si="28"/>
        <v>5.524861878453041E-3</v>
      </c>
      <c r="K446" s="123">
        <f t="shared" si="28"/>
        <v>7.4906367041199309E-3</v>
      </c>
    </row>
    <row r="447" spans="2:11" x14ac:dyDescent="0.2">
      <c r="B447" s="124">
        <v>43025</v>
      </c>
      <c r="C447" s="49">
        <f>+BBVA!E440</f>
        <v>260</v>
      </c>
      <c r="D447" s="49">
        <f>+DAVIVIENDA!E440</f>
        <v>32360</v>
      </c>
      <c r="E447" s="49">
        <f>+AVAL!E440</f>
        <v>1360</v>
      </c>
      <c r="F447" s="68">
        <f t="shared" si="25"/>
        <v>208190701.66037735</v>
      </c>
      <c r="G447" s="68">
        <f t="shared" si="26"/>
        <v>222076642.32988358</v>
      </c>
      <c r="H447" s="68">
        <f t="shared" si="27"/>
        <v>311983072.2594595</v>
      </c>
      <c r="I447" s="123">
        <f t="shared" si="28"/>
        <v>-7.6335877862596085E-3</v>
      </c>
      <c r="J447" s="123">
        <f t="shared" si="28"/>
        <v>-1.2210012210012288E-2</v>
      </c>
      <c r="K447" s="123">
        <f t="shared" si="28"/>
        <v>1.1152416356877347E-2</v>
      </c>
    </row>
    <row r="448" spans="2:11" x14ac:dyDescent="0.2">
      <c r="B448" s="124">
        <v>43026</v>
      </c>
      <c r="C448" s="49">
        <f>+BBVA!E441</f>
        <v>260</v>
      </c>
      <c r="D448" s="49">
        <f>+DAVIVIENDA!E441</f>
        <v>32380</v>
      </c>
      <c r="E448" s="49">
        <f>+AVAL!E441</f>
        <v>1375</v>
      </c>
      <c r="F448" s="68">
        <f t="shared" si="25"/>
        <v>208190701.66037735</v>
      </c>
      <c r="G448" s="68">
        <f t="shared" si="26"/>
        <v>222213896.12613198</v>
      </c>
      <c r="H448" s="68">
        <f t="shared" si="27"/>
        <v>315424062.02702707</v>
      </c>
      <c r="I448" s="123">
        <f t="shared" si="28"/>
        <v>0</v>
      </c>
      <c r="J448" s="123">
        <f t="shared" si="28"/>
        <v>6.1804697156994399E-4</v>
      </c>
      <c r="K448" s="123">
        <f t="shared" si="28"/>
        <v>1.1029411764705906E-2</v>
      </c>
    </row>
    <row r="449" spans="2:11" x14ac:dyDescent="0.2">
      <c r="B449" s="124">
        <v>43027</v>
      </c>
      <c r="C449" s="49">
        <f>+BBVA!E442</f>
        <v>260</v>
      </c>
      <c r="D449" s="49">
        <f>+DAVIVIENDA!E442</f>
        <v>32340</v>
      </c>
      <c r="E449" s="49">
        <f>+AVAL!E442</f>
        <v>1370</v>
      </c>
      <c r="F449" s="68">
        <f t="shared" si="25"/>
        <v>208190701.66037735</v>
      </c>
      <c r="G449" s="68">
        <f t="shared" si="26"/>
        <v>221939388.5336352</v>
      </c>
      <c r="H449" s="68">
        <f t="shared" si="27"/>
        <v>314277065.43783784</v>
      </c>
      <c r="I449" s="123">
        <f t="shared" si="28"/>
        <v>0</v>
      </c>
      <c r="J449" s="123">
        <f t="shared" si="28"/>
        <v>-1.2353304508956895E-3</v>
      </c>
      <c r="K449" s="123">
        <f t="shared" si="28"/>
        <v>-3.6363636363637695E-3</v>
      </c>
    </row>
    <row r="450" spans="2:11" x14ac:dyDescent="0.2">
      <c r="B450" s="124">
        <v>43028</v>
      </c>
      <c r="C450" s="49">
        <f>+BBVA!E443</f>
        <v>260</v>
      </c>
      <c r="D450" s="49">
        <f>+DAVIVIENDA!E443</f>
        <v>32400</v>
      </c>
      <c r="E450" s="49">
        <f>+AVAL!E443</f>
        <v>1380</v>
      </c>
      <c r="F450" s="68">
        <f t="shared" si="25"/>
        <v>208190701.66037735</v>
      </c>
      <c r="G450" s="68">
        <f t="shared" si="26"/>
        <v>222351149.92238036</v>
      </c>
      <c r="H450" s="68">
        <f t="shared" si="27"/>
        <v>316571058.61621624</v>
      </c>
      <c r="I450" s="123">
        <f t="shared" si="28"/>
        <v>0</v>
      </c>
      <c r="J450" s="123">
        <f t="shared" si="28"/>
        <v>1.8552875695733294E-3</v>
      </c>
      <c r="K450" s="123">
        <f t="shared" si="28"/>
        <v>7.2992700729927794E-3</v>
      </c>
    </row>
    <row r="451" spans="2:11" x14ac:dyDescent="0.2">
      <c r="B451" s="124">
        <v>43031</v>
      </c>
      <c r="C451" s="49">
        <f>+BBVA!E444</f>
        <v>260</v>
      </c>
      <c r="D451" s="49">
        <f>+DAVIVIENDA!E444</f>
        <v>32200</v>
      </c>
      <c r="E451" s="49">
        <f>+AVAL!E444</f>
        <v>1380</v>
      </c>
      <c r="F451" s="68">
        <f t="shared" si="25"/>
        <v>208190701.66037735</v>
      </c>
      <c r="G451" s="68">
        <f t="shared" si="26"/>
        <v>220978611.95989653</v>
      </c>
      <c r="H451" s="68">
        <f t="shared" si="27"/>
        <v>316571058.61621624</v>
      </c>
      <c r="I451" s="123">
        <f t="shared" si="28"/>
        <v>0</v>
      </c>
      <c r="J451" s="123">
        <f t="shared" si="28"/>
        <v>-6.1728395061728123E-3</v>
      </c>
      <c r="K451" s="123">
        <f t="shared" si="28"/>
        <v>0</v>
      </c>
    </row>
    <row r="452" spans="2:11" x14ac:dyDescent="0.2">
      <c r="B452" s="124">
        <v>43032</v>
      </c>
      <c r="C452" s="49">
        <f>+BBVA!E445</f>
        <v>260</v>
      </c>
      <c r="D452" s="49">
        <f>+DAVIVIENDA!E445</f>
        <v>32240</v>
      </c>
      <c r="E452" s="49">
        <f>+AVAL!E445</f>
        <v>1365</v>
      </c>
      <c r="F452" s="68">
        <f t="shared" si="25"/>
        <v>208190701.66037735</v>
      </c>
      <c r="G452" s="68">
        <f t="shared" si="26"/>
        <v>221253119.55239329</v>
      </c>
      <c r="H452" s="68">
        <f t="shared" si="27"/>
        <v>313130068.84864867</v>
      </c>
      <c r="I452" s="123">
        <f t="shared" si="28"/>
        <v>0</v>
      </c>
      <c r="J452" s="123">
        <f t="shared" si="28"/>
        <v>1.2422360248446611E-3</v>
      </c>
      <c r="K452" s="123">
        <f t="shared" si="28"/>
        <v>-1.0869565217391327E-2</v>
      </c>
    </row>
    <row r="453" spans="2:11" x14ac:dyDescent="0.2">
      <c r="B453" s="124">
        <v>43033</v>
      </c>
      <c r="C453" s="49">
        <f>+BBVA!E446</f>
        <v>260</v>
      </c>
      <c r="D453" s="49">
        <f>+DAVIVIENDA!E446</f>
        <v>32360</v>
      </c>
      <c r="E453" s="49">
        <f>+AVAL!E446</f>
        <v>1375</v>
      </c>
      <c r="F453" s="68">
        <f t="shared" si="25"/>
        <v>208190701.66037735</v>
      </c>
      <c r="G453" s="68">
        <f t="shared" si="26"/>
        <v>222076642.32988358</v>
      </c>
      <c r="H453" s="68">
        <f t="shared" si="27"/>
        <v>315424062.02702707</v>
      </c>
      <c r="I453" s="123">
        <f t="shared" si="28"/>
        <v>0</v>
      </c>
      <c r="J453" s="123">
        <f t="shared" si="28"/>
        <v>3.7220843672456142E-3</v>
      </c>
      <c r="K453" s="123">
        <f t="shared" si="28"/>
        <v>7.3260073260074049E-3</v>
      </c>
    </row>
    <row r="454" spans="2:11" x14ac:dyDescent="0.2">
      <c r="B454" s="124">
        <v>43034</v>
      </c>
      <c r="C454" s="49">
        <f>+BBVA!E447</f>
        <v>260</v>
      </c>
      <c r="D454" s="49">
        <f>+DAVIVIENDA!E447</f>
        <v>32400</v>
      </c>
      <c r="E454" s="49">
        <f>+AVAL!E447</f>
        <v>1375</v>
      </c>
      <c r="F454" s="68">
        <f t="shared" si="25"/>
        <v>208190701.66037735</v>
      </c>
      <c r="G454" s="68">
        <f t="shared" si="26"/>
        <v>222351149.92238036</v>
      </c>
      <c r="H454" s="68">
        <f t="shared" si="27"/>
        <v>315424062.02702707</v>
      </c>
      <c r="I454" s="123">
        <f t="shared" si="28"/>
        <v>0</v>
      </c>
      <c r="J454" s="123">
        <f t="shared" si="28"/>
        <v>1.2360939431397538E-3</v>
      </c>
      <c r="K454" s="123">
        <f t="shared" si="28"/>
        <v>0</v>
      </c>
    </row>
    <row r="455" spans="2:11" x14ac:dyDescent="0.2">
      <c r="B455" s="124">
        <v>43035</v>
      </c>
      <c r="C455" s="49">
        <f>+BBVA!E448</f>
        <v>260</v>
      </c>
      <c r="D455" s="49">
        <f>+DAVIVIENDA!E448</f>
        <v>31000</v>
      </c>
      <c r="E455" s="49">
        <f>+AVAL!E448</f>
        <v>1370</v>
      </c>
      <c r="F455" s="68">
        <f t="shared" si="25"/>
        <v>208190701.66037735</v>
      </c>
      <c r="G455" s="68">
        <f t="shared" si="26"/>
        <v>212743384.18499354</v>
      </c>
      <c r="H455" s="68">
        <f t="shared" si="27"/>
        <v>314277065.43783784</v>
      </c>
      <c r="I455" s="123">
        <f t="shared" si="28"/>
        <v>0</v>
      </c>
      <c r="J455" s="123">
        <f t="shared" si="28"/>
        <v>-4.320987654320995E-2</v>
      </c>
      <c r="K455" s="123">
        <f t="shared" si="28"/>
        <v>-3.6363636363637695E-3</v>
      </c>
    </row>
    <row r="456" spans="2:11" x14ac:dyDescent="0.2">
      <c r="B456" s="124">
        <v>43038</v>
      </c>
      <c r="C456" s="49">
        <f>+BBVA!E449</f>
        <v>265</v>
      </c>
      <c r="D456" s="49">
        <f>+DAVIVIENDA!E449</f>
        <v>30580</v>
      </c>
      <c r="E456" s="49">
        <f>+AVAL!E449</f>
        <v>1365</v>
      </c>
      <c r="F456" s="68">
        <f t="shared" si="25"/>
        <v>212194369</v>
      </c>
      <c r="G456" s="68">
        <f t="shared" si="26"/>
        <v>209861054.46377751</v>
      </c>
      <c r="H456" s="68">
        <f t="shared" si="27"/>
        <v>313130068.84864867</v>
      </c>
      <c r="I456" s="123">
        <f t="shared" si="28"/>
        <v>1.9230769230769256E-2</v>
      </c>
      <c r="J456" s="123">
        <f t="shared" si="28"/>
        <v>-1.3548387096774106E-2</v>
      </c>
      <c r="K456" s="123">
        <f t="shared" si="28"/>
        <v>-3.6496350364962952E-3</v>
      </c>
    </row>
    <row r="457" spans="2:11" x14ac:dyDescent="0.2">
      <c r="B457" s="124">
        <v>43039</v>
      </c>
      <c r="C457" s="49">
        <f>+BBVA!E450</f>
        <v>265</v>
      </c>
      <c r="D457" s="49">
        <f>+DAVIVIENDA!E450</f>
        <v>29980</v>
      </c>
      <c r="E457" s="49">
        <f>+AVAL!E450</f>
        <v>1355</v>
      </c>
      <c r="F457" s="68">
        <f t="shared" si="25"/>
        <v>212194369</v>
      </c>
      <c r="G457" s="68">
        <f t="shared" si="26"/>
        <v>205743440.57632601</v>
      </c>
      <c r="H457" s="68">
        <f t="shared" si="27"/>
        <v>310836075.67027026</v>
      </c>
      <c r="I457" s="123">
        <f t="shared" si="28"/>
        <v>0</v>
      </c>
      <c r="J457" s="123">
        <f t="shared" si="28"/>
        <v>-1.9620667102681545E-2</v>
      </c>
      <c r="K457" s="123">
        <f t="shared" si="28"/>
        <v>-7.3260073260074049E-3</v>
      </c>
    </row>
    <row r="458" spans="2:11" x14ac:dyDescent="0.2">
      <c r="B458" s="124">
        <v>43040</v>
      </c>
      <c r="C458" s="49">
        <f>+BBVA!E451</f>
        <v>262</v>
      </c>
      <c r="D458" s="49">
        <f>+DAVIVIENDA!E451</f>
        <v>29920</v>
      </c>
      <c r="E458" s="49">
        <f>+AVAL!E451</f>
        <v>1340</v>
      </c>
      <c r="F458" s="68">
        <f t="shared" si="25"/>
        <v>209792168.59622642</v>
      </c>
      <c r="G458" s="68">
        <f t="shared" si="26"/>
        <v>205331679.18758085</v>
      </c>
      <c r="H458" s="68">
        <f t="shared" si="27"/>
        <v>307395085.90270275</v>
      </c>
      <c r="I458" s="123">
        <f t="shared" si="28"/>
        <v>-1.132075471698109E-2</v>
      </c>
      <c r="J458" s="123">
        <f t="shared" si="28"/>
        <v>-2.0013342228152593E-3</v>
      </c>
      <c r="K458" s="123">
        <f t="shared" si="28"/>
        <v>-1.1070110701106844E-2</v>
      </c>
    </row>
    <row r="459" spans="2:11" x14ac:dyDescent="0.2">
      <c r="B459" s="124">
        <v>43041</v>
      </c>
      <c r="C459" s="49">
        <f>+BBVA!E452</f>
        <v>262</v>
      </c>
      <c r="D459" s="49">
        <f>+DAVIVIENDA!E452</f>
        <v>29440</v>
      </c>
      <c r="E459" s="49">
        <f>+AVAL!E452</f>
        <v>1340</v>
      </c>
      <c r="F459" s="68">
        <f t="shared" ref="F459:F522" si="29">+$D$4*C459</f>
        <v>209792168.59622642</v>
      </c>
      <c r="G459" s="68">
        <f t="shared" ref="G459:G522" si="30">+$E$4*D459</f>
        <v>202037588.07761967</v>
      </c>
      <c r="H459" s="68">
        <f t="shared" ref="H459:H522" si="31">+$F$4*E459</f>
        <v>307395085.90270275</v>
      </c>
      <c r="I459" s="123">
        <f t="shared" ref="I459:K522" si="32">+(F459-F458)/F458</f>
        <v>0</v>
      </c>
      <c r="J459" s="123">
        <f t="shared" si="32"/>
        <v>-1.6042780748663062E-2</v>
      </c>
      <c r="K459" s="123">
        <f t="shared" si="32"/>
        <v>0</v>
      </c>
    </row>
    <row r="460" spans="2:11" x14ac:dyDescent="0.2">
      <c r="B460" s="124">
        <v>43042</v>
      </c>
      <c r="C460" s="49">
        <f>+BBVA!E453</f>
        <v>262</v>
      </c>
      <c r="D460" s="49">
        <f>+DAVIVIENDA!E453</f>
        <v>29900</v>
      </c>
      <c r="E460" s="49">
        <f>+AVAL!E453</f>
        <v>1340</v>
      </c>
      <c r="F460" s="68">
        <f t="shared" si="29"/>
        <v>209792168.59622642</v>
      </c>
      <c r="G460" s="68">
        <f t="shared" si="30"/>
        <v>205194425.39133248</v>
      </c>
      <c r="H460" s="68">
        <f t="shared" si="31"/>
        <v>307395085.90270275</v>
      </c>
      <c r="I460" s="123">
        <f t="shared" si="32"/>
        <v>0</v>
      </c>
      <c r="J460" s="123">
        <f t="shared" si="32"/>
        <v>1.5624999999999991E-2</v>
      </c>
      <c r="K460" s="123">
        <f t="shared" si="32"/>
        <v>0</v>
      </c>
    </row>
    <row r="461" spans="2:11" x14ac:dyDescent="0.2">
      <c r="B461" s="124">
        <v>43046</v>
      </c>
      <c r="C461" s="49">
        <f>+BBVA!E454</f>
        <v>262</v>
      </c>
      <c r="D461" s="49">
        <f>+DAVIVIENDA!E454</f>
        <v>29520</v>
      </c>
      <c r="E461" s="49">
        <f>+AVAL!E454</f>
        <v>1320</v>
      </c>
      <c r="F461" s="68">
        <f t="shared" si="29"/>
        <v>209792168.59622642</v>
      </c>
      <c r="G461" s="68">
        <f t="shared" si="30"/>
        <v>202586603.26261321</v>
      </c>
      <c r="H461" s="68">
        <f t="shared" si="31"/>
        <v>302807099.54594594</v>
      </c>
      <c r="I461" s="123">
        <f t="shared" si="32"/>
        <v>0</v>
      </c>
      <c r="J461" s="123">
        <f t="shared" si="32"/>
        <v>-1.2709030100334423E-2</v>
      </c>
      <c r="K461" s="123">
        <f t="shared" si="32"/>
        <v>-1.4925373134328518E-2</v>
      </c>
    </row>
    <row r="462" spans="2:11" x14ac:dyDescent="0.2">
      <c r="B462" s="124">
        <v>43047</v>
      </c>
      <c r="C462" s="49">
        <f>+BBVA!E455</f>
        <v>262</v>
      </c>
      <c r="D462" s="49">
        <f>+DAVIVIENDA!E455</f>
        <v>29880</v>
      </c>
      <c r="E462" s="49">
        <f>+AVAL!E455</f>
        <v>1300</v>
      </c>
      <c r="F462" s="68">
        <f t="shared" si="29"/>
        <v>209792168.59622642</v>
      </c>
      <c r="G462" s="68">
        <f t="shared" si="30"/>
        <v>205057171.5950841</v>
      </c>
      <c r="H462" s="68">
        <f t="shared" si="31"/>
        <v>298219113.1891892</v>
      </c>
      <c r="I462" s="123">
        <f t="shared" si="32"/>
        <v>0</v>
      </c>
      <c r="J462" s="123">
        <f t="shared" si="32"/>
        <v>1.2195121951219518E-2</v>
      </c>
      <c r="K462" s="123">
        <f t="shared" si="32"/>
        <v>-1.5151515151515119E-2</v>
      </c>
    </row>
    <row r="463" spans="2:11" x14ac:dyDescent="0.2">
      <c r="B463" s="124">
        <v>43048</v>
      </c>
      <c r="C463" s="49">
        <f>+BBVA!E456</f>
        <v>267</v>
      </c>
      <c r="D463" s="49">
        <f>+DAVIVIENDA!E456</f>
        <v>30480</v>
      </c>
      <c r="E463" s="49">
        <f>+AVAL!E456</f>
        <v>1305</v>
      </c>
      <c r="F463" s="68">
        <f t="shared" si="29"/>
        <v>213795835.93584904</v>
      </c>
      <c r="G463" s="68">
        <f t="shared" si="30"/>
        <v>209174785.4825356</v>
      </c>
      <c r="H463" s="68">
        <f t="shared" si="31"/>
        <v>299366109.77837837</v>
      </c>
      <c r="I463" s="123">
        <f t="shared" si="32"/>
        <v>1.9083969465648738E-2</v>
      </c>
      <c r="J463" s="123">
        <f t="shared" si="32"/>
        <v>2.0080321285140621E-2</v>
      </c>
      <c r="K463" s="123">
        <f t="shared" si="32"/>
        <v>3.8461538461537878E-3</v>
      </c>
    </row>
    <row r="464" spans="2:11" x14ac:dyDescent="0.2">
      <c r="B464" s="124">
        <v>43049</v>
      </c>
      <c r="C464" s="49">
        <f>+BBVA!E457</f>
        <v>267</v>
      </c>
      <c r="D464" s="49">
        <f>+DAVIVIENDA!E457</f>
        <v>31460</v>
      </c>
      <c r="E464" s="49">
        <f>+AVAL!E457</f>
        <v>1315</v>
      </c>
      <c r="F464" s="68">
        <f t="shared" si="29"/>
        <v>213795835.93584904</v>
      </c>
      <c r="G464" s="68">
        <f t="shared" si="30"/>
        <v>215900221.49870634</v>
      </c>
      <c r="H464" s="68">
        <f t="shared" si="31"/>
        <v>301660102.95675677</v>
      </c>
      <c r="I464" s="123">
        <f t="shared" si="32"/>
        <v>0</v>
      </c>
      <c r="J464" s="123">
        <f t="shared" si="32"/>
        <v>3.2152230971128494E-2</v>
      </c>
      <c r="K464" s="123">
        <f t="shared" si="32"/>
        <v>7.6628352490422285E-3</v>
      </c>
    </row>
    <row r="465" spans="2:11" x14ac:dyDescent="0.2">
      <c r="B465" s="124">
        <v>43053</v>
      </c>
      <c r="C465" s="49">
        <f>+BBVA!E458</f>
        <v>267</v>
      </c>
      <c r="D465" s="49">
        <f>+DAVIVIENDA!E458</f>
        <v>31260</v>
      </c>
      <c r="E465" s="49">
        <f>+AVAL!E458</f>
        <v>1265</v>
      </c>
      <c r="F465" s="68">
        <f t="shared" si="29"/>
        <v>213795835.93584904</v>
      </c>
      <c r="G465" s="68">
        <f t="shared" si="30"/>
        <v>214527683.53622252</v>
      </c>
      <c r="H465" s="68">
        <f t="shared" si="31"/>
        <v>290190137.06486487</v>
      </c>
      <c r="I465" s="123">
        <f t="shared" si="32"/>
        <v>0</v>
      </c>
      <c r="J465" s="123">
        <f t="shared" si="32"/>
        <v>-6.3572790845517844E-3</v>
      </c>
      <c r="K465" s="123">
        <f t="shared" si="32"/>
        <v>-3.8022813688212941E-2</v>
      </c>
    </row>
    <row r="466" spans="2:11" x14ac:dyDescent="0.2">
      <c r="B466" s="124">
        <v>43054</v>
      </c>
      <c r="C466" s="49">
        <f>+BBVA!E459</f>
        <v>267</v>
      </c>
      <c r="D466" s="49">
        <f>+DAVIVIENDA!E459</f>
        <v>31160</v>
      </c>
      <c r="E466" s="49">
        <f>+AVAL!E459</f>
        <v>1275</v>
      </c>
      <c r="F466" s="68">
        <f t="shared" si="29"/>
        <v>213795835.93584904</v>
      </c>
      <c r="G466" s="68">
        <f t="shared" si="30"/>
        <v>213841414.55498061</v>
      </c>
      <c r="H466" s="68">
        <f t="shared" si="31"/>
        <v>292484130.24324328</v>
      </c>
      <c r="I466" s="123">
        <f t="shared" si="32"/>
        <v>0</v>
      </c>
      <c r="J466" s="123">
        <f t="shared" si="32"/>
        <v>-3.198976327575162E-3</v>
      </c>
      <c r="K466" s="123">
        <f t="shared" si="32"/>
        <v>7.9051383399210331E-3</v>
      </c>
    </row>
    <row r="467" spans="2:11" x14ac:dyDescent="0.2">
      <c r="B467" s="124">
        <v>43055</v>
      </c>
      <c r="C467" s="49">
        <f>+BBVA!E460</f>
        <v>265</v>
      </c>
      <c r="D467" s="49">
        <f>+DAVIVIENDA!E460</f>
        <v>31260</v>
      </c>
      <c r="E467" s="49">
        <f>+AVAL!E460</f>
        <v>1275</v>
      </c>
      <c r="F467" s="68">
        <f t="shared" si="29"/>
        <v>212194369</v>
      </c>
      <c r="G467" s="68">
        <f t="shared" si="30"/>
        <v>214527683.53622252</v>
      </c>
      <c r="H467" s="68">
        <f t="shared" si="31"/>
        <v>292484130.24324328</v>
      </c>
      <c r="I467" s="123">
        <f t="shared" si="32"/>
        <v>-7.4906367041197765E-3</v>
      </c>
      <c r="J467" s="123">
        <f t="shared" si="32"/>
        <v>3.2092426187419628E-3</v>
      </c>
      <c r="K467" s="123">
        <f t="shared" si="32"/>
        <v>0</v>
      </c>
    </row>
    <row r="468" spans="2:11" x14ac:dyDescent="0.2">
      <c r="B468" s="124">
        <v>43056</v>
      </c>
      <c r="C468" s="49">
        <f>+BBVA!E461</f>
        <v>265</v>
      </c>
      <c r="D468" s="49">
        <f>+DAVIVIENDA!E461</f>
        <v>30960</v>
      </c>
      <c r="E468" s="49">
        <f>+AVAL!E461</f>
        <v>1285</v>
      </c>
      <c r="F468" s="68">
        <f t="shared" si="29"/>
        <v>212194369</v>
      </c>
      <c r="G468" s="68">
        <f t="shared" si="30"/>
        <v>212468876.59249678</v>
      </c>
      <c r="H468" s="68">
        <f t="shared" si="31"/>
        <v>294778123.42162162</v>
      </c>
      <c r="I468" s="123">
        <f t="shared" si="32"/>
        <v>0</v>
      </c>
      <c r="J468" s="123">
        <f t="shared" si="32"/>
        <v>-9.5969289827254854E-3</v>
      </c>
      <c r="K468" s="123">
        <f t="shared" si="32"/>
        <v>7.843137254901841E-3</v>
      </c>
    </row>
    <row r="469" spans="2:11" x14ac:dyDescent="0.2">
      <c r="B469" s="124">
        <v>43059</v>
      </c>
      <c r="C469" s="49">
        <f>+BBVA!E462</f>
        <v>265</v>
      </c>
      <c r="D469" s="49">
        <f>+DAVIVIENDA!E462</f>
        <v>30680</v>
      </c>
      <c r="E469" s="49">
        <f>+AVAL!E462</f>
        <v>1300</v>
      </c>
      <c r="F469" s="68">
        <f t="shared" si="29"/>
        <v>212194369</v>
      </c>
      <c r="G469" s="68">
        <f t="shared" si="30"/>
        <v>210547323.44501942</v>
      </c>
      <c r="H469" s="68">
        <f t="shared" si="31"/>
        <v>298219113.1891892</v>
      </c>
      <c r="I469" s="123">
        <f t="shared" si="32"/>
        <v>0</v>
      </c>
      <c r="J469" s="123">
        <f t="shared" si="32"/>
        <v>-9.0439276485788003E-3</v>
      </c>
      <c r="K469" s="123">
        <f t="shared" si="32"/>
        <v>1.1673151750972787E-2</v>
      </c>
    </row>
    <row r="470" spans="2:11" x14ac:dyDescent="0.2">
      <c r="B470" s="124">
        <v>43060</v>
      </c>
      <c r="C470" s="49">
        <f>+BBVA!E463</f>
        <v>265</v>
      </c>
      <c r="D470" s="49">
        <f>+DAVIVIENDA!E463</f>
        <v>30260</v>
      </c>
      <c r="E470" s="49">
        <f>+AVAL!E463</f>
        <v>1310</v>
      </c>
      <c r="F470" s="68">
        <f t="shared" si="29"/>
        <v>212194369</v>
      </c>
      <c r="G470" s="68">
        <f t="shared" si="30"/>
        <v>207664993.72380337</v>
      </c>
      <c r="H470" s="68">
        <f t="shared" si="31"/>
        <v>300513106.3675676</v>
      </c>
      <c r="I470" s="123">
        <f t="shared" si="32"/>
        <v>0</v>
      </c>
      <c r="J470" s="123">
        <f t="shared" si="32"/>
        <v>-1.368970013037815E-2</v>
      </c>
      <c r="K470" s="123">
        <f t="shared" si="32"/>
        <v>7.6923076923077751E-3</v>
      </c>
    </row>
    <row r="471" spans="2:11" x14ac:dyDescent="0.2">
      <c r="B471" s="124">
        <v>43061</v>
      </c>
      <c r="C471" s="49">
        <f>+BBVA!E464</f>
        <v>265</v>
      </c>
      <c r="D471" s="49">
        <f>+DAVIVIENDA!E464</f>
        <v>30100</v>
      </c>
      <c r="E471" s="49">
        <f>+AVAL!E464</f>
        <v>1285</v>
      </c>
      <c r="F471" s="68">
        <f t="shared" si="29"/>
        <v>212194369</v>
      </c>
      <c r="G471" s="68">
        <f t="shared" si="30"/>
        <v>206566963.3538163</v>
      </c>
      <c r="H471" s="68">
        <f t="shared" si="31"/>
        <v>294778123.42162162</v>
      </c>
      <c r="I471" s="123">
        <f t="shared" si="32"/>
        <v>0</v>
      </c>
      <c r="J471" s="123">
        <f t="shared" si="32"/>
        <v>-5.2875082617316934E-3</v>
      </c>
      <c r="K471" s="123">
        <f t="shared" si="32"/>
        <v>-1.908396946564896E-2</v>
      </c>
    </row>
    <row r="472" spans="2:11" x14ac:dyDescent="0.2">
      <c r="B472" s="124">
        <v>43062</v>
      </c>
      <c r="C472" s="49">
        <f>+BBVA!E465</f>
        <v>265</v>
      </c>
      <c r="D472" s="49">
        <f>+DAVIVIENDA!E465</f>
        <v>30160</v>
      </c>
      <c r="E472" s="49">
        <f>+AVAL!E465</f>
        <v>1280</v>
      </c>
      <c r="F472" s="68">
        <f t="shared" si="29"/>
        <v>212194369</v>
      </c>
      <c r="G472" s="68">
        <f t="shared" si="30"/>
        <v>206978724.74256146</v>
      </c>
      <c r="H472" s="68">
        <f t="shared" si="31"/>
        <v>293631126.83243245</v>
      </c>
      <c r="I472" s="123">
        <f t="shared" si="32"/>
        <v>0</v>
      </c>
      <c r="J472" s="123">
        <f t="shared" si="32"/>
        <v>1.993355481727624E-3</v>
      </c>
      <c r="K472" s="123">
        <f t="shared" si="32"/>
        <v>-3.8910505836575286E-3</v>
      </c>
    </row>
    <row r="473" spans="2:11" x14ac:dyDescent="0.2">
      <c r="B473" s="124">
        <v>43063</v>
      </c>
      <c r="C473" s="49">
        <f>+BBVA!E466</f>
        <v>265</v>
      </c>
      <c r="D473" s="49">
        <f>+DAVIVIENDA!E466</f>
        <v>30220</v>
      </c>
      <c r="E473" s="49">
        <f>+AVAL!E466</f>
        <v>1295</v>
      </c>
      <c r="F473" s="68">
        <f t="shared" si="29"/>
        <v>212194369</v>
      </c>
      <c r="G473" s="68">
        <f t="shared" si="30"/>
        <v>207390486.13130662</v>
      </c>
      <c r="H473" s="68">
        <f t="shared" si="31"/>
        <v>297072116.60000002</v>
      </c>
      <c r="I473" s="123">
        <f t="shared" si="32"/>
        <v>0</v>
      </c>
      <c r="J473" s="123">
        <f t="shared" si="32"/>
        <v>1.9893899204244522E-3</v>
      </c>
      <c r="K473" s="123">
        <f t="shared" si="32"/>
        <v>1.1718750000000024E-2</v>
      </c>
    </row>
    <row r="474" spans="2:11" x14ac:dyDescent="0.2">
      <c r="B474" s="124">
        <v>43066</v>
      </c>
      <c r="C474" s="49">
        <f>+BBVA!E467</f>
        <v>265</v>
      </c>
      <c r="D474" s="49">
        <f>+DAVIVIENDA!E467</f>
        <v>29860</v>
      </c>
      <c r="E474" s="49">
        <f>+AVAL!E467</f>
        <v>1270</v>
      </c>
      <c r="F474" s="68">
        <f t="shared" si="29"/>
        <v>212194369</v>
      </c>
      <c r="G474" s="68">
        <f t="shared" si="30"/>
        <v>204919917.79883572</v>
      </c>
      <c r="H474" s="68">
        <f t="shared" si="31"/>
        <v>291337133.65405405</v>
      </c>
      <c r="I474" s="123">
        <f t="shared" si="32"/>
        <v>0</v>
      </c>
      <c r="J474" s="123">
        <f t="shared" si="32"/>
        <v>-1.1912640635340839E-2</v>
      </c>
      <c r="K474" s="123">
        <f t="shared" si="32"/>
        <v>-1.9305019305019412E-2</v>
      </c>
    </row>
    <row r="475" spans="2:11" x14ac:dyDescent="0.2">
      <c r="B475" s="124">
        <v>43067</v>
      </c>
      <c r="C475" s="49">
        <f>+BBVA!E468</f>
        <v>265</v>
      </c>
      <c r="D475" s="49">
        <f>+DAVIVIENDA!E468</f>
        <v>29700</v>
      </c>
      <c r="E475" s="49">
        <f>+AVAL!E468</f>
        <v>1300</v>
      </c>
      <c r="F475" s="68">
        <f t="shared" si="29"/>
        <v>212194369</v>
      </c>
      <c r="G475" s="68">
        <f t="shared" si="30"/>
        <v>203821887.42884865</v>
      </c>
      <c r="H475" s="68">
        <f t="shared" si="31"/>
        <v>298219113.1891892</v>
      </c>
      <c r="I475" s="123">
        <f t="shared" si="32"/>
        <v>0</v>
      </c>
      <c r="J475" s="123">
        <f t="shared" si="32"/>
        <v>-5.3583389149364042E-3</v>
      </c>
      <c r="K475" s="123">
        <f t="shared" si="32"/>
        <v>2.362204724409454E-2</v>
      </c>
    </row>
    <row r="476" spans="2:11" x14ac:dyDescent="0.2">
      <c r="B476" s="124">
        <v>43068</v>
      </c>
      <c r="C476" s="49">
        <f>+BBVA!E469</f>
        <v>265</v>
      </c>
      <c r="D476" s="49">
        <f>+DAVIVIENDA!E469</f>
        <v>29600</v>
      </c>
      <c r="E476" s="49">
        <f>+AVAL!E469</f>
        <v>1275</v>
      </c>
      <c r="F476" s="68">
        <f t="shared" si="29"/>
        <v>212194369</v>
      </c>
      <c r="G476" s="68">
        <f t="shared" si="30"/>
        <v>203135618.44760674</v>
      </c>
      <c r="H476" s="68">
        <f t="shared" si="31"/>
        <v>292484130.24324328</v>
      </c>
      <c r="I476" s="123">
        <f t="shared" si="32"/>
        <v>0</v>
      </c>
      <c r="J476" s="123">
        <f t="shared" si="32"/>
        <v>-3.3670033670033521E-3</v>
      </c>
      <c r="K476" s="123">
        <f t="shared" si="32"/>
        <v>-1.9230769230769138E-2</v>
      </c>
    </row>
    <row r="477" spans="2:11" x14ac:dyDescent="0.2">
      <c r="B477" s="124">
        <v>43069</v>
      </c>
      <c r="C477" s="49">
        <f>+BBVA!E470</f>
        <v>265</v>
      </c>
      <c r="D477" s="49">
        <f>+DAVIVIENDA!E470</f>
        <v>29000</v>
      </c>
      <c r="E477" s="49">
        <f>+AVAL!E470</f>
        <v>1300</v>
      </c>
      <c r="F477" s="68">
        <f t="shared" si="29"/>
        <v>212194369</v>
      </c>
      <c r="G477" s="68">
        <f t="shared" si="30"/>
        <v>199018004.56015524</v>
      </c>
      <c r="H477" s="68">
        <f t="shared" si="31"/>
        <v>298219113.1891892</v>
      </c>
      <c r="I477" s="123">
        <f t="shared" si="32"/>
        <v>0</v>
      </c>
      <c r="J477" s="123">
        <f t="shared" si="32"/>
        <v>-2.0270270270270327E-2</v>
      </c>
      <c r="K477" s="123">
        <f t="shared" si="32"/>
        <v>1.9607843137254805E-2</v>
      </c>
    </row>
    <row r="478" spans="2:11" x14ac:dyDescent="0.2">
      <c r="B478" s="124">
        <v>43070</v>
      </c>
      <c r="C478" s="49">
        <f>+BBVA!E471</f>
        <v>265</v>
      </c>
      <c r="D478" s="49">
        <f>+DAVIVIENDA!E471</f>
        <v>29800</v>
      </c>
      <c r="E478" s="49">
        <f>+AVAL!E471</f>
        <v>1300</v>
      </c>
      <c r="F478" s="68">
        <f t="shared" si="29"/>
        <v>212194369</v>
      </c>
      <c r="G478" s="68">
        <f t="shared" si="30"/>
        <v>204508156.41009057</v>
      </c>
      <c r="H478" s="68">
        <f t="shared" si="31"/>
        <v>298219113.1891892</v>
      </c>
      <c r="I478" s="123">
        <f t="shared" si="32"/>
        <v>0</v>
      </c>
      <c r="J478" s="123">
        <f t="shared" si="32"/>
        <v>2.7586206896551755E-2</v>
      </c>
      <c r="K478" s="123">
        <f t="shared" si="32"/>
        <v>0</v>
      </c>
    </row>
    <row r="479" spans="2:11" x14ac:dyDescent="0.2">
      <c r="B479" s="124">
        <v>43073</v>
      </c>
      <c r="C479" s="49">
        <f>+BBVA!E472</f>
        <v>265</v>
      </c>
      <c r="D479" s="49">
        <f>+DAVIVIENDA!E472</f>
        <v>29400</v>
      </c>
      <c r="E479" s="49">
        <f>+AVAL!E472</f>
        <v>1300</v>
      </c>
      <c r="F479" s="68">
        <f t="shared" si="29"/>
        <v>212194369</v>
      </c>
      <c r="G479" s="68">
        <f t="shared" si="30"/>
        <v>201763080.48512292</v>
      </c>
      <c r="H479" s="68">
        <f t="shared" si="31"/>
        <v>298219113.1891892</v>
      </c>
      <c r="I479" s="123">
        <f t="shared" si="32"/>
        <v>0</v>
      </c>
      <c r="J479" s="123">
        <f t="shared" si="32"/>
        <v>-1.3422818791946249E-2</v>
      </c>
      <c r="K479" s="123">
        <f t="shared" si="32"/>
        <v>0</v>
      </c>
    </row>
    <row r="480" spans="2:11" x14ac:dyDescent="0.2">
      <c r="B480" s="124">
        <v>43074</v>
      </c>
      <c r="C480" s="49">
        <f>+BBVA!E473</f>
        <v>265</v>
      </c>
      <c r="D480" s="49">
        <f>+DAVIVIENDA!E473</f>
        <v>29620</v>
      </c>
      <c r="E480" s="49">
        <f>+AVAL!E473</f>
        <v>1245</v>
      </c>
      <c r="F480" s="68">
        <f t="shared" si="29"/>
        <v>212194369</v>
      </c>
      <c r="G480" s="68">
        <f t="shared" si="30"/>
        <v>203272872.24385512</v>
      </c>
      <c r="H480" s="68">
        <f t="shared" si="31"/>
        <v>285602150.70810813</v>
      </c>
      <c r="I480" s="123">
        <f t="shared" si="32"/>
        <v>0</v>
      </c>
      <c r="J480" s="123">
        <f t="shared" si="32"/>
        <v>7.4829931972788489E-3</v>
      </c>
      <c r="K480" s="123">
        <f t="shared" si="32"/>
        <v>-4.2307692307692261E-2</v>
      </c>
    </row>
    <row r="481" spans="2:11" x14ac:dyDescent="0.2">
      <c r="B481" s="124">
        <v>43075</v>
      </c>
      <c r="C481" s="49">
        <f>+BBVA!E474</f>
        <v>264</v>
      </c>
      <c r="D481" s="49">
        <f>+DAVIVIENDA!E474</f>
        <v>29720</v>
      </c>
      <c r="E481" s="49">
        <f>+AVAL!E474</f>
        <v>1235</v>
      </c>
      <c r="F481" s="68">
        <f t="shared" si="29"/>
        <v>211393635.53207546</v>
      </c>
      <c r="G481" s="68">
        <f t="shared" si="30"/>
        <v>203959141.22509703</v>
      </c>
      <c r="H481" s="68">
        <f t="shared" si="31"/>
        <v>283308157.52972972</v>
      </c>
      <c r="I481" s="123">
        <f t="shared" si="32"/>
        <v>-3.7735849056604103E-3</v>
      </c>
      <c r="J481" s="123">
        <f t="shared" si="32"/>
        <v>3.3760972316002552E-3</v>
      </c>
      <c r="K481" s="123">
        <f t="shared" si="32"/>
        <v>-8.0321285140563109E-3</v>
      </c>
    </row>
    <row r="482" spans="2:11" x14ac:dyDescent="0.2">
      <c r="B482" s="124">
        <v>43076</v>
      </c>
      <c r="C482" s="49">
        <f>+BBVA!E475</f>
        <v>264</v>
      </c>
      <c r="D482" s="49">
        <f>+DAVIVIENDA!E475</f>
        <v>29800</v>
      </c>
      <c r="E482" s="49">
        <f>+AVAL!E475</f>
        <v>1260</v>
      </c>
      <c r="F482" s="68">
        <f t="shared" si="29"/>
        <v>211393635.53207546</v>
      </c>
      <c r="G482" s="68">
        <f t="shared" si="30"/>
        <v>204508156.41009057</v>
      </c>
      <c r="H482" s="68">
        <f t="shared" si="31"/>
        <v>289043140.4756757</v>
      </c>
      <c r="I482" s="123">
        <f t="shared" si="32"/>
        <v>0</v>
      </c>
      <c r="J482" s="123">
        <f t="shared" si="32"/>
        <v>2.691790040376868E-3</v>
      </c>
      <c r="K482" s="123">
        <f t="shared" si="32"/>
        <v>2.02429149797572E-2</v>
      </c>
    </row>
    <row r="483" spans="2:11" x14ac:dyDescent="0.2">
      <c r="B483" s="124">
        <v>43080</v>
      </c>
      <c r="C483" s="49">
        <f>+BBVA!E476</f>
        <v>264</v>
      </c>
      <c r="D483" s="49">
        <f>+DAVIVIENDA!E476</f>
        <v>29800</v>
      </c>
      <c r="E483" s="49">
        <f>+AVAL!E476</f>
        <v>1270</v>
      </c>
      <c r="F483" s="68">
        <f t="shared" si="29"/>
        <v>211393635.53207546</v>
      </c>
      <c r="G483" s="68">
        <f t="shared" si="30"/>
        <v>204508156.41009057</v>
      </c>
      <c r="H483" s="68">
        <f t="shared" si="31"/>
        <v>291337133.65405405</v>
      </c>
      <c r="I483" s="123">
        <f t="shared" si="32"/>
        <v>0</v>
      </c>
      <c r="J483" s="123">
        <f t="shared" si="32"/>
        <v>0</v>
      </c>
      <c r="K483" s="123">
        <f t="shared" si="32"/>
        <v>7.9365079365078146E-3</v>
      </c>
    </row>
    <row r="484" spans="2:11" x14ac:dyDescent="0.2">
      <c r="B484" s="124">
        <v>43081</v>
      </c>
      <c r="C484" s="49">
        <f>+BBVA!E477</f>
        <v>264</v>
      </c>
      <c r="D484" s="49">
        <f>+DAVIVIENDA!E477</f>
        <v>29800</v>
      </c>
      <c r="E484" s="49">
        <f>+AVAL!E477</f>
        <v>1270</v>
      </c>
      <c r="F484" s="68">
        <f t="shared" si="29"/>
        <v>211393635.53207546</v>
      </c>
      <c r="G484" s="68">
        <f t="shared" si="30"/>
        <v>204508156.41009057</v>
      </c>
      <c r="H484" s="68">
        <f t="shared" si="31"/>
        <v>291337133.65405405</v>
      </c>
      <c r="I484" s="123">
        <f t="shared" si="32"/>
        <v>0</v>
      </c>
      <c r="J484" s="123">
        <f t="shared" si="32"/>
        <v>0</v>
      </c>
      <c r="K484" s="123">
        <f t="shared" si="32"/>
        <v>0</v>
      </c>
    </row>
    <row r="485" spans="2:11" x14ac:dyDescent="0.2">
      <c r="B485" s="124">
        <v>43082</v>
      </c>
      <c r="C485" s="49">
        <f>+BBVA!E478</f>
        <v>264</v>
      </c>
      <c r="D485" s="49">
        <f>+DAVIVIENDA!E478</f>
        <v>29660</v>
      </c>
      <c r="E485" s="49">
        <f>+AVAL!E478</f>
        <v>1275</v>
      </c>
      <c r="F485" s="68">
        <f t="shared" si="29"/>
        <v>211393635.53207546</v>
      </c>
      <c r="G485" s="68">
        <f t="shared" si="30"/>
        <v>203547379.8363519</v>
      </c>
      <c r="H485" s="68">
        <f t="shared" si="31"/>
        <v>292484130.24324328</v>
      </c>
      <c r="I485" s="123">
        <f t="shared" si="32"/>
        <v>0</v>
      </c>
      <c r="J485" s="123">
        <f t="shared" si="32"/>
        <v>-4.6979865771811296E-3</v>
      </c>
      <c r="K485" s="123">
        <f t="shared" si="32"/>
        <v>3.9370078740158928E-3</v>
      </c>
    </row>
    <row r="486" spans="2:11" x14ac:dyDescent="0.2">
      <c r="B486" s="124">
        <v>43083</v>
      </c>
      <c r="C486" s="49">
        <f>+BBVA!E479</f>
        <v>264</v>
      </c>
      <c r="D486" s="49">
        <f>+DAVIVIENDA!E479</f>
        <v>29420</v>
      </c>
      <c r="E486" s="49">
        <f>+AVAL!E479</f>
        <v>1275</v>
      </c>
      <c r="F486" s="68">
        <f t="shared" si="29"/>
        <v>211393635.53207546</v>
      </c>
      <c r="G486" s="68">
        <f t="shared" si="30"/>
        <v>201900334.2813713</v>
      </c>
      <c r="H486" s="68">
        <f t="shared" si="31"/>
        <v>292484130.24324328</v>
      </c>
      <c r="I486" s="123">
        <f t="shared" si="32"/>
        <v>0</v>
      </c>
      <c r="J486" s="123">
        <f t="shared" si="32"/>
        <v>-8.09170600134867E-3</v>
      </c>
      <c r="K486" s="123">
        <f t="shared" si="32"/>
        <v>0</v>
      </c>
    </row>
    <row r="487" spans="2:11" x14ac:dyDescent="0.2">
      <c r="B487" s="124">
        <v>43084</v>
      </c>
      <c r="C487" s="49">
        <f>+BBVA!E480</f>
        <v>265</v>
      </c>
      <c r="D487" s="49">
        <f>+DAVIVIENDA!E480</f>
        <v>29000</v>
      </c>
      <c r="E487" s="49">
        <f>+AVAL!E480</f>
        <v>1275</v>
      </c>
      <c r="F487" s="68">
        <f t="shared" si="29"/>
        <v>212194369</v>
      </c>
      <c r="G487" s="68">
        <f t="shared" si="30"/>
        <v>199018004.56015524</v>
      </c>
      <c r="H487" s="68">
        <f t="shared" si="31"/>
        <v>292484130.24324328</v>
      </c>
      <c r="I487" s="123">
        <f t="shared" si="32"/>
        <v>3.7878787878788209E-3</v>
      </c>
      <c r="J487" s="123">
        <f t="shared" si="32"/>
        <v>-1.4276002719238668E-2</v>
      </c>
      <c r="K487" s="123">
        <f t="shared" si="32"/>
        <v>0</v>
      </c>
    </row>
    <row r="488" spans="2:11" x14ac:dyDescent="0.2">
      <c r="B488" s="124">
        <v>43087</v>
      </c>
      <c r="C488" s="49">
        <f>+BBVA!E481</f>
        <v>264</v>
      </c>
      <c r="D488" s="49">
        <f>+DAVIVIENDA!E481</f>
        <v>29000</v>
      </c>
      <c r="E488" s="49">
        <f>+AVAL!E481</f>
        <v>1280</v>
      </c>
      <c r="F488" s="68">
        <f t="shared" si="29"/>
        <v>211393635.53207546</v>
      </c>
      <c r="G488" s="68">
        <f t="shared" si="30"/>
        <v>199018004.56015524</v>
      </c>
      <c r="H488" s="68">
        <f t="shared" si="31"/>
        <v>293631126.83243245</v>
      </c>
      <c r="I488" s="123">
        <f t="shared" si="32"/>
        <v>-3.7735849056604103E-3</v>
      </c>
      <c r="J488" s="123">
        <f t="shared" si="32"/>
        <v>0</v>
      </c>
      <c r="K488" s="123">
        <f t="shared" si="32"/>
        <v>3.9215686274509205E-3</v>
      </c>
    </row>
    <row r="489" spans="2:11" x14ac:dyDescent="0.2">
      <c r="B489" s="124">
        <v>43088</v>
      </c>
      <c r="C489" s="49">
        <f>+BBVA!E482</f>
        <v>264</v>
      </c>
      <c r="D489" s="49">
        <f>+DAVIVIENDA!E482</f>
        <v>29080</v>
      </c>
      <c r="E489" s="49">
        <f>+AVAL!E482</f>
        <v>1280</v>
      </c>
      <c r="F489" s="68">
        <f t="shared" si="29"/>
        <v>211393635.53207546</v>
      </c>
      <c r="G489" s="68">
        <f t="shared" si="30"/>
        <v>199567019.74514878</v>
      </c>
      <c r="H489" s="68">
        <f t="shared" si="31"/>
        <v>293631126.83243245</v>
      </c>
      <c r="I489" s="123">
        <f t="shared" si="32"/>
        <v>0</v>
      </c>
      <c r="J489" s="123">
        <f t="shared" si="32"/>
        <v>2.7586206896551904E-3</v>
      </c>
      <c r="K489" s="123">
        <f t="shared" si="32"/>
        <v>0</v>
      </c>
    </row>
    <row r="490" spans="2:11" x14ac:dyDescent="0.2">
      <c r="B490" s="124">
        <v>43089</v>
      </c>
      <c r="C490" s="49">
        <f>+BBVA!E483</f>
        <v>264</v>
      </c>
      <c r="D490" s="49">
        <f>+DAVIVIENDA!E483</f>
        <v>29200</v>
      </c>
      <c r="E490" s="49">
        <f>+AVAL!E483</f>
        <v>1280</v>
      </c>
      <c r="F490" s="68">
        <f t="shared" si="29"/>
        <v>211393635.53207546</v>
      </c>
      <c r="G490" s="68">
        <f t="shared" si="30"/>
        <v>200390542.5226391</v>
      </c>
      <c r="H490" s="68">
        <f t="shared" si="31"/>
        <v>293631126.83243245</v>
      </c>
      <c r="I490" s="123">
        <f t="shared" si="32"/>
        <v>0</v>
      </c>
      <c r="J490" s="123">
        <f t="shared" si="32"/>
        <v>4.126547455295837E-3</v>
      </c>
      <c r="K490" s="123">
        <f t="shared" si="32"/>
        <v>0</v>
      </c>
    </row>
    <row r="491" spans="2:11" x14ac:dyDescent="0.2">
      <c r="B491" s="124">
        <v>43090</v>
      </c>
      <c r="C491" s="49">
        <f>+BBVA!E484</f>
        <v>266</v>
      </c>
      <c r="D491" s="49">
        <f>+DAVIVIENDA!E484</f>
        <v>29560</v>
      </c>
      <c r="E491" s="49">
        <f>+AVAL!E484</f>
        <v>1300</v>
      </c>
      <c r="F491" s="68">
        <f t="shared" si="29"/>
        <v>212995102.46792454</v>
      </c>
      <c r="G491" s="68">
        <f t="shared" si="30"/>
        <v>202861110.85510996</v>
      </c>
      <c r="H491" s="68">
        <f t="shared" si="31"/>
        <v>298219113.1891892</v>
      </c>
      <c r="I491" s="123">
        <f t="shared" si="32"/>
        <v>7.5757575757576419E-3</v>
      </c>
      <c r="J491" s="123">
        <f t="shared" si="32"/>
        <v>1.2328767123287527E-2</v>
      </c>
      <c r="K491" s="123">
        <f t="shared" si="32"/>
        <v>1.5624999999999965E-2</v>
      </c>
    </row>
    <row r="492" spans="2:11" x14ac:dyDescent="0.2">
      <c r="B492" s="124">
        <v>43091</v>
      </c>
      <c r="C492" s="49">
        <f>+BBVA!E485</f>
        <v>265</v>
      </c>
      <c r="D492" s="49">
        <f>+DAVIVIENDA!E485</f>
        <v>29640</v>
      </c>
      <c r="E492" s="49">
        <f>+AVAL!E485</f>
        <v>1300</v>
      </c>
      <c r="F492" s="68">
        <f t="shared" si="29"/>
        <v>212194369</v>
      </c>
      <c r="G492" s="68">
        <f t="shared" si="30"/>
        <v>203410126.0401035</v>
      </c>
      <c r="H492" s="68">
        <f t="shared" si="31"/>
        <v>298219113.1891892</v>
      </c>
      <c r="I492" s="123">
        <f t="shared" si="32"/>
        <v>-3.7593984962406343E-3</v>
      </c>
      <c r="J492" s="123">
        <f t="shared" si="32"/>
        <v>2.7063599458728186E-3</v>
      </c>
      <c r="K492" s="123">
        <f t="shared" si="32"/>
        <v>0</v>
      </c>
    </row>
    <row r="493" spans="2:11" x14ac:dyDescent="0.2">
      <c r="B493" s="124">
        <v>43095</v>
      </c>
      <c r="C493" s="49">
        <f>+BBVA!E486</f>
        <v>265</v>
      </c>
      <c r="D493" s="49">
        <f>+DAVIVIENDA!E486</f>
        <v>29680</v>
      </c>
      <c r="E493" s="49">
        <f>+AVAL!E486</f>
        <v>1260</v>
      </c>
      <c r="F493" s="68">
        <f t="shared" si="29"/>
        <v>212194369</v>
      </c>
      <c r="G493" s="68">
        <f t="shared" si="30"/>
        <v>203684633.63260028</v>
      </c>
      <c r="H493" s="68">
        <f t="shared" si="31"/>
        <v>289043140.4756757</v>
      </c>
      <c r="I493" s="123">
        <f t="shared" si="32"/>
        <v>0</v>
      </c>
      <c r="J493" s="123">
        <f t="shared" si="32"/>
        <v>1.3495276653172211E-3</v>
      </c>
      <c r="K493" s="123">
        <f t="shared" si="32"/>
        <v>-3.0769230769230702E-2</v>
      </c>
    </row>
    <row r="494" spans="2:11" x14ac:dyDescent="0.2">
      <c r="B494" s="124">
        <v>43096</v>
      </c>
      <c r="C494" s="49">
        <f>+BBVA!E487</f>
        <v>265</v>
      </c>
      <c r="D494" s="49">
        <f>+DAVIVIENDA!E487</f>
        <v>29800</v>
      </c>
      <c r="E494" s="49">
        <f>+AVAL!E487</f>
        <v>1305</v>
      </c>
      <c r="F494" s="68">
        <f t="shared" si="29"/>
        <v>212194369</v>
      </c>
      <c r="G494" s="68">
        <f t="shared" si="30"/>
        <v>204508156.41009057</v>
      </c>
      <c r="H494" s="68">
        <f t="shared" si="31"/>
        <v>299366109.77837837</v>
      </c>
      <c r="I494" s="123">
        <f t="shared" si="32"/>
        <v>0</v>
      </c>
      <c r="J494" s="123">
        <f t="shared" si="32"/>
        <v>4.0431266846360711E-3</v>
      </c>
      <c r="K494" s="123">
        <f t="shared" si="32"/>
        <v>3.571428571428558E-2</v>
      </c>
    </row>
    <row r="495" spans="2:11" x14ac:dyDescent="0.2">
      <c r="B495" s="124">
        <v>43097</v>
      </c>
      <c r="C495" s="49">
        <f>+BBVA!E488</f>
        <v>285</v>
      </c>
      <c r="D495" s="49">
        <f>+DAVIVIENDA!E488</f>
        <v>29940</v>
      </c>
      <c r="E495" s="49">
        <f>+AVAL!E488</f>
        <v>1300</v>
      </c>
      <c r="F495" s="68">
        <f t="shared" si="29"/>
        <v>228209038.35849056</v>
      </c>
      <c r="G495" s="68">
        <f t="shared" si="30"/>
        <v>205468932.98382926</v>
      </c>
      <c r="H495" s="68">
        <f t="shared" si="31"/>
        <v>298219113.1891892</v>
      </c>
      <c r="I495" s="123">
        <f t="shared" si="32"/>
        <v>7.5471698113207503E-2</v>
      </c>
      <c r="J495" s="123">
        <f t="shared" si="32"/>
        <v>4.6979865771812753E-3</v>
      </c>
      <c r="K495" s="123">
        <f t="shared" si="32"/>
        <v>-3.8314176245210149E-3</v>
      </c>
    </row>
    <row r="496" spans="2:11" x14ac:dyDescent="0.2">
      <c r="B496" s="124">
        <v>43102</v>
      </c>
      <c r="C496" s="49">
        <f>+BBVA!E489</f>
        <v>285</v>
      </c>
      <c r="D496" s="49">
        <f>+DAVIVIENDA!E489</f>
        <v>30400</v>
      </c>
      <c r="E496" s="49">
        <f>+AVAL!E489</f>
        <v>1300</v>
      </c>
      <c r="F496" s="68">
        <f t="shared" si="29"/>
        <v>228209038.35849056</v>
      </c>
      <c r="G496" s="68">
        <f t="shared" si="30"/>
        <v>208625770.29754207</v>
      </c>
      <c r="H496" s="68">
        <f t="shared" si="31"/>
        <v>298219113.1891892</v>
      </c>
      <c r="I496" s="123">
        <f t="shared" si="32"/>
        <v>0</v>
      </c>
      <c r="J496" s="123">
        <f t="shared" si="32"/>
        <v>1.5364061456245815E-2</v>
      </c>
      <c r="K496" s="123">
        <f t="shared" si="32"/>
        <v>0</v>
      </c>
    </row>
    <row r="497" spans="2:11" x14ac:dyDescent="0.2">
      <c r="B497" s="124">
        <v>43103</v>
      </c>
      <c r="C497" s="49">
        <f>+BBVA!E490</f>
        <v>285</v>
      </c>
      <c r="D497" s="49">
        <f>+DAVIVIENDA!E490</f>
        <v>30400</v>
      </c>
      <c r="E497" s="49">
        <f>+AVAL!E490</f>
        <v>1265</v>
      </c>
      <c r="F497" s="68">
        <f t="shared" si="29"/>
        <v>228209038.35849056</v>
      </c>
      <c r="G497" s="68">
        <f t="shared" si="30"/>
        <v>208625770.29754207</v>
      </c>
      <c r="H497" s="68">
        <f t="shared" si="31"/>
        <v>290190137.06486487</v>
      </c>
      <c r="I497" s="123">
        <f t="shared" si="32"/>
        <v>0</v>
      </c>
      <c r="J497" s="123">
        <f t="shared" si="32"/>
        <v>0</v>
      </c>
      <c r="K497" s="123">
        <f t="shared" si="32"/>
        <v>-2.6923076923076914E-2</v>
      </c>
    </row>
    <row r="498" spans="2:11" x14ac:dyDescent="0.2">
      <c r="B498" s="124">
        <v>43104</v>
      </c>
      <c r="C498" s="49">
        <f>+BBVA!E491</f>
        <v>285</v>
      </c>
      <c r="D498" s="49">
        <f>+DAVIVIENDA!E491</f>
        <v>30240</v>
      </c>
      <c r="E498" s="49">
        <f>+AVAL!E491</f>
        <v>1300</v>
      </c>
      <c r="F498" s="68">
        <f t="shared" si="29"/>
        <v>228209038.35849056</v>
      </c>
      <c r="G498" s="68">
        <f t="shared" si="30"/>
        <v>207527739.92755499</v>
      </c>
      <c r="H498" s="68">
        <f t="shared" si="31"/>
        <v>298219113.1891892</v>
      </c>
      <c r="I498" s="123">
        <f t="shared" si="32"/>
        <v>0</v>
      </c>
      <c r="J498" s="123">
        <f t="shared" si="32"/>
        <v>-5.2631578947368758E-3</v>
      </c>
      <c r="K498" s="123">
        <f t="shared" si="32"/>
        <v>2.766798418972331E-2</v>
      </c>
    </row>
    <row r="499" spans="2:11" x14ac:dyDescent="0.2">
      <c r="B499" s="124">
        <v>43105</v>
      </c>
      <c r="C499" s="49">
        <f>+BBVA!E492</f>
        <v>285</v>
      </c>
      <c r="D499" s="49">
        <f>+DAVIVIENDA!E492</f>
        <v>30300</v>
      </c>
      <c r="E499" s="49">
        <f>+AVAL!E492</f>
        <v>1290</v>
      </c>
      <c r="F499" s="68">
        <f t="shared" si="29"/>
        <v>228209038.35849056</v>
      </c>
      <c r="G499" s="68">
        <f t="shared" si="30"/>
        <v>207939501.31630015</v>
      </c>
      <c r="H499" s="68">
        <f t="shared" si="31"/>
        <v>295925120.01081085</v>
      </c>
      <c r="I499" s="123">
        <f t="shared" si="32"/>
        <v>0</v>
      </c>
      <c r="J499" s="123">
        <f t="shared" si="32"/>
        <v>1.984126984127033E-3</v>
      </c>
      <c r="K499" s="123">
        <f t="shared" si="32"/>
        <v>-7.6923076923075756E-3</v>
      </c>
    </row>
    <row r="500" spans="2:11" x14ac:dyDescent="0.2">
      <c r="B500" s="124">
        <v>43109</v>
      </c>
      <c r="C500" s="49">
        <f>+BBVA!E493</f>
        <v>285</v>
      </c>
      <c r="D500" s="49">
        <f>+DAVIVIENDA!E493</f>
        <v>30000</v>
      </c>
      <c r="E500" s="49">
        <f>+AVAL!E493</f>
        <v>1290</v>
      </c>
      <c r="F500" s="68">
        <f t="shared" si="29"/>
        <v>228209038.35849056</v>
      </c>
      <c r="G500" s="68">
        <f t="shared" si="30"/>
        <v>205880694.37257439</v>
      </c>
      <c r="H500" s="68">
        <f t="shared" si="31"/>
        <v>295925120.01081085</v>
      </c>
      <c r="I500" s="123">
        <f t="shared" si="32"/>
        <v>0</v>
      </c>
      <c r="J500" s="123">
        <f t="shared" si="32"/>
        <v>-9.90099009901E-3</v>
      </c>
      <c r="K500" s="123">
        <f t="shared" si="32"/>
        <v>0</v>
      </c>
    </row>
    <row r="501" spans="2:11" x14ac:dyDescent="0.2">
      <c r="B501" s="124">
        <v>43110</v>
      </c>
      <c r="C501" s="49">
        <f>+BBVA!E494</f>
        <v>270</v>
      </c>
      <c r="D501" s="49">
        <f>+DAVIVIENDA!E494</f>
        <v>29440</v>
      </c>
      <c r="E501" s="49">
        <f>+AVAL!E494</f>
        <v>1275</v>
      </c>
      <c r="F501" s="68">
        <f t="shared" si="29"/>
        <v>216198036.33962265</v>
      </c>
      <c r="G501" s="68">
        <f t="shared" si="30"/>
        <v>202037588.07761967</v>
      </c>
      <c r="H501" s="68">
        <f t="shared" si="31"/>
        <v>292484130.24324328</v>
      </c>
      <c r="I501" s="123">
        <f t="shared" si="32"/>
        <v>-5.2631578947368363E-2</v>
      </c>
      <c r="J501" s="123">
        <f t="shared" si="32"/>
        <v>-1.8666666666666644E-2</v>
      </c>
      <c r="K501" s="123">
        <f t="shared" si="32"/>
        <v>-1.162790697674421E-2</v>
      </c>
    </row>
    <row r="502" spans="2:11" x14ac:dyDescent="0.2">
      <c r="B502" s="124">
        <v>43111</v>
      </c>
      <c r="C502" s="49">
        <f>+BBVA!E495</f>
        <v>269</v>
      </c>
      <c r="D502" s="49">
        <f>+DAVIVIENDA!E495</f>
        <v>29460</v>
      </c>
      <c r="E502" s="49">
        <f>+AVAL!E495</f>
        <v>1270</v>
      </c>
      <c r="F502" s="68">
        <f t="shared" si="29"/>
        <v>215397302.87169811</v>
      </c>
      <c r="G502" s="68">
        <f t="shared" si="30"/>
        <v>202174841.87386805</v>
      </c>
      <c r="H502" s="68">
        <f t="shared" si="31"/>
        <v>291337133.65405405</v>
      </c>
      <c r="I502" s="123">
        <f t="shared" si="32"/>
        <v>-3.7037037037037359E-3</v>
      </c>
      <c r="J502" s="123">
        <f t="shared" si="32"/>
        <v>6.7934782608692409E-4</v>
      </c>
      <c r="K502" s="123">
        <f t="shared" si="32"/>
        <v>-3.9215686274511243E-3</v>
      </c>
    </row>
    <row r="503" spans="2:11" x14ac:dyDescent="0.2">
      <c r="B503" s="124">
        <v>43112</v>
      </c>
      <c r="C503" s="49">
        <f>+BBVA!E496</f>
        <v>270</v>
      </c>
      <c r="D503" s="49">
        <f>+DAVIVIENDA!E496</f>
        <v>29680</v>
      </c>
      <c r="E503" s="49">
        <f>+AVAL!E496</f>
        <v>1275</v>
      </c>
      <c r="F503" s="68">
        <f t="shared" si="29"/>
        <v>216198036.33962265</v>
      </c>
      <c r="G503" s="68">
        <f t="shared" si="30"/>
        <v>203684633.63260028</v>
      </c>
      <c r="H503" s="68">
        <f t="shared" si="31"/>
        <v>292484130.24324328</v>
      </c>
      <c r="I503" s="123">
        <f t="shared" si="32"/>
        <v>3.7174721189591402E-3</v>
      </c>
      <c r="J503" s="123">
        <f t="shared" si="32"/>
        <v>7.4677528852682461E-3</v>
      </c>
      <c r="K503" s="123">
        <f t="shared" si="32"/>
        <v>3.9370078740158928E-3</v>
      </c>
    </row>
    <row r="504" spans="2:11" x14ac:dyDescent="0.2">
      <c r="B504" s="124">
        <v>43115</v>
      </c>
      <c r="C504" s="49">
        <f>+BBVA!E497</f>
        <v>270</v>
      </c>
      <c r="D504" s="49">
        <f>+DAVIVIENDA!E497</f>
        <v>29600</v>
      </c>
      <c r="E504" s="49">
        <f>+AVAL!E497</f>
        <v>1310</v>
      </c>
      <c r="F504" s="68">
        <f t="shared" si="29"/>
        <v>216198036.33962265</v>
      </c>
      <c r="G504" s="68">
        <f t="shared" si="30"/>
        <v>203135618.44760674</v>
      </c>
      <c r="H504" s="68">
        <f t="shared" si="31"/>
        <v>300513106.3675676</v>
      </c>
      <c r="I504" s="123">
        <f t="shared" si="32"/>
        <v>0</v>
      </c>
      <c r="J504" s="123">
        <f t="shared" si="32"/>
        <v>-2.6954177897574299E-3</v>
      </c>
      <c r="K504" s="123">
        <f t="shared" si="32"/>
        <v>2.7450980392156852E-2</v>
      </c>
    </row>
    <row r="505" spans="2:11" x14ac:dyDescent="0.2">
      <c r="B505" s="124">
        <v>43116</v>
      </c>
      <c r="C505" s="49">
        <f>+BBVA!E498</f>
        <v>265</v>
      </c>
      <c r="D505" s="49">
        <f>+DAVIVIENDA!E498</f>
        <v>29720</v>
      </c>
      <c r="E505" s="49">
        <f>+AVAL!E498</f>
        <v>1270</v>
      </c>
      <c r="F505" s="68">
        <f t="shared" si="29"/>
        <v>212194369</v>
      </c>
      <c r="G505" s="68">
        <f t="shared" si="30"/>
        <v>203959141.22509703</v>
      </c>
      <c r="H505" s="68">
        <f t="shared" si="31"/>
        <v>291337133.65405405</v>
      </c>
      <c r="I505" s="123">
        <f t="shared" si="32"/>
        <v>-1.8518518518518542E-2</v>
      </c>
      <c r="J505" s="123">
        <f t="shared" si="32"/>
        <v>4.0540540540540066E-3</v>
      </c>
      <c r="K505" s="123">
        <f t="shared" si="32"/>
        <v>-3.0534351145038295E-2</v>
      </c>
    </row>
    <row r="506" spans="2:11" x14ac:dyDescent="0.2">
      <c r="B506" s="124">
        <v>43117</v>
      </c>
      <c r="C506" s="49">
        <f>+BBVA!E499</f>
        <v>265</v>
      </c>
      <c r="D506" s="49">
        <f>+DAVIVIENDA!E499</f>
        <v>30480</v>
      </c>
      <c r="E506" s="49">
        <f>+AVAL!E499</f>
        <v>1280</v>
      </c>
      <c r="F506" s="68">
        <f t="shared" si="29"/>
        <v>212194369</v>
      </c>
      <c r="G506" s="68">
        <f t="shared" si="30"/>
        <v>209174785.4825356</v>
      </c>
      <c r="H506" s="68">
        <f t="shared" si="31"/>
        <v>293631126.83243245</v>
      </c>
      <c r="I506" s="123">
        <f t="shared" si="32"/>
        <v>0</v>
      </c>
      <c r="J506" s="123">
        <f t="shared" si="32"/>
        <v>2.5572005383580173E-2</v>
      </c>
      <c r="K506" s="123">
        <f t="shared" si="32"/>
        <v>7.874015748031581E-3</v>
      </c>
    </row>
    <row r="507" spans="2:11" x14ac:dyDescent="0.2">
      <c r="B507" s="124">
        <v>43118</v>
      </c>
      <c r="C507" s="49">
        <f>+BBVA!E500</f>
        <v>270</v>
      </c>
      <c r="D507" s="49">
        <f>+DAVIVIENDA!E500</f>
        <v>30740</v>
      </c>
      <c r="E507" s="49">
        <f>+AVAL!E500</f>
        <v>1285</v>
      </c>
      <c r="F507" s="68">
        <f t="shared" si="29"/>
        <v>216198036.33962265</v>
      </c>
      <c r="G507" s="68">
        <f t="shared" si="30"/>
        <v>210959084.83376455</v>
      </c>
      <c r="H507" s="68">
        <f t="shared" si="31"/>
        <v>294778123.42162162</v>
      </c>
      <c r="I507" s="123">
        <f t="shared" si="32"/>
        <v>1.886792452830191E-2</v>
      </c>
      <c r="J507" s="123">
        <f t="shared" si="32"/>
        <v>8.5301837270339975E-3</v>
      </c>
      <c r="K507" s="123">
        <f t="shared" si="32"/>
        <v>3.9062499999999406E-3</v>
      </c>
    </row>
    <row r="508" spans="2:11" x14ac:dyDescent="0.2">
      <c r="B508" s="124">
        <v>43119</v>
      </c>
      <c r="C508" s="49">
        <f>+BBVA!E501</f>
        <v>270</v>
      </c>
      <c r="D508" s="49">
        <f>+DAVIVIENDA!E501</f>
        <v>30720</v>
      </c>
      <c r="E508" s="49">
        <f>+AVAL!E501</f>
        <v>1290</v>
      </c>
      <c r="F508" s="68">
        <f t="shared" si="29"/>
        <v>216198036.33962265</v>
      </c>
      <c r="G508" s="68">
        <f t="shared" si="30"/>
        <v>210821831.03751618</v>
      </c>
      <c r="H508" s="68">
        <f t="shared" si="31"/>
        <v>295925120.01081085</v>
      </c>
      <c r="I508" s="123">
        <f t="shared" si="32"/>
        <v>0</v>
      </c>
      <c r="J508" s="123">
        <f t="shared" si="32"/>
        <v>-6.5061808718279261E-4</v>
      </c>
      <c r="K508" s="123">
        <f t="shared" si="32"/>
        <v>3.8910505836577307E-3</v>
      </c>
    </row>
    <row r="509" spans="2:11" x14ac:dyDescent="0.2">
      <c r="B509" s="124">
        <v>43122</v>
      </c>
      <c r="C509" s="49">
        <f>+BBVA!E502</f>
        <v>267</v>
      </c>
      <c r="D509" s="49">
        <f>+DAVIVIENDA!E502</f>
        <v>31100</v>
      </c>
      <c r="E509" s="49">
        <f>+AVAL!E502</f>
        <v>1280</v>
      </c>
      <c r="F509" s="68">
        <f t="shared" si="29"/>
        <v>213795835.93584904</v>
      </c>
      <c r="G509" s="68">
        <f t="shared" si="30"/>
        <v>213429653.16623545</v>
      </c>
      <c r="H509" s="68">
        <f t="shared" si="31"/>
        <v>293631126.83243245</v>
      </c>
      <c r="I509" s="123">
        <f t="shared" si="32"/>
        <v>-1.1111111111111207E-2</v>
      </c>
      <c r="J509" s="123">
        <f t="shared" si="32"/>
        <v>1.2369791666666642E-2</v>
      </c>
      <c r="K509" s="123">
        <f t="shared" si="32"/>
        <v>-7.7519379844962072E-3</v>
      </c>
    </row>
    <row r="510" spans="2:11" x14ac:dyDescent="0.2">
      <c r="B510" s="124">
        <v>43123</v>
      </c>
      <c r="C510" s="49">
        <f>+BBVA!E503</f>
        <v>265</v>
      </c>
      <c r="D510" s="49">
        <f>+DAVIVIENDA!E503</f>
        <v>31320</v>
      </c>
      <c r="E510" s="49">
        <f>+AVAL!E503</f>
        <v>1295</v>
      </c>
      <c r="F510" s="68">
        <f t="shared" si="29"/>
        <v>212194369</v>
      </c>
      <c r="G510" s="68">
        <f t="shared" si="30"/>
        <v>214939444.92496768</v>
      </c>
      <c r="H510" s="68">
        <f t="shared" si="31"/>
        <v>297072116.60000002</v>
      </c>
      <c r="I510" s="123">
        <f t="shared" si="32"/>
        <v>-7.4906367041197765E-3</v>
      </c>
      <c r="J510" s="123">
        <f t="shared" si="32"/>
        <v>7.0739549839229105E-3</v>
      </c>
      <c r="K510" s="123">
        <f t="shared" si="32"/>
        <v>1.1718750000000024E-2</v>
      </c>
    </row>
    <row r="511" spans="2:11" x14ac:dyDescent="0.2">
      <c r="B511" s="124">
        <v>43124</v>
      </c>
      <c r="C511" s="49">
        <f>+BBVA!E504</f>
        <v>267</v>
      </c>
      <c r="D511" s="49">
        <f>+DAVIVIENDA!E504</f>
        <v>31820</v>
      </c>
      <c r="E511" s="49">
        <f>+AVAL!E504</f>
        <v>1310</v>
      </c>
      <c r="F511" s="68">
        <f t="shared" si="29"/>
        <v>213795835.93584904</v>
      </c>
      <c r="G511" s="68">
        <f t="shared" si="30"/>
        <v>218370789.83117723</v>
      </c>
      <c r="H511" s="68">
        <f t="shared" si="31"/>
        <v>300513106.3675676</v>
      </c>
      <c r="I511" s="123">
        <f t="shared" si="32"/>
        <v>7.5471698113206802E-3</v>
      </c>
      <c r="J511" s="123">
        <f t="shared" si="32"/>
        <v>1.5964240102171068E-2</v>
      </c>
      <c r="K511" s="123">
        <f t="shared" si="32"/>
        <v>1.1583011583011607E-2</v>
      </c>
    </row>
    <row r="512" spans="2:11" x14ac:dyDescent="0.2">
      <c r="B512" s="124">
        <v>43125</v>
      </c>
      <c r="C512" s="49">
        <f>+BBVA!E505</f>
        <v>265</v>
      </c>
      <c r="D512" s="49">
        <f>+DAVIVIENDA!E505</f>
        <v>31980</v>
      </c>
      <c r="E512" s="49">
        <f>+AVAL!E505</f>
        <v>1315</v>
      </c>
      <c r="F512" s="68">
        <f t="shared" si="29"/>
        <v>212194369</v>
      </c>
      <c r="G512" s="68">
        <f t="shared" si="30"/>
        <v>219468820.20116431</v>
      </c>
      <c r="H512" s="68">
        <f t="shared" si="31"/>
        <v>301660102.95675677</v>
      </c>
      <c r="I512" s="123">
        <f t="shared" si="32"/>
        <v>-7.4906367041197765E-3</v>
      </c>
      <c r="J512" s="123">
        <f t="shared" si="32"/>
        <v>5.028284098051573E-3</v>
      </c>
      <c r="K512" s="123">
        <f t="shared" si="32"/>
        <v>3.8167938931297127E-3</v>
      </c>
    </row>
    <row r="513" spans="2:11" x14ac:dyDescent="0.2">
      <c r="B513" s="124">
        <v>43126</v>
      </c>
      <c r="C513" s="49">
        <f>+BBVA!E506</f>
        <v>267</v>
      </c>
      <c r="D513" s="49">
        <f>+DAVIVIENDA!E506</f>
        <v>32300</v>
      </c>
      <c r="E513" s="49">
        <f>+AVAL!E506</f>
        <v>1300</v>
      </c>
      <c r="F513" s="68">
        <f t="shared" si="29"/>
        <v>213795835.93584904</v>
      </c>
      <c r="G513" s="68">
        <f t="shared" si="30"/>
        <v>221664880.94113845</v>
      </c>
      <c r="H513" s="68">
        <f t="shared" si="31"/>
        <v>298219113.1891892</v>
      </c>
      <c r="I513" s="123">
        <f t="shared" si="32"/>
        <v>7.5471698113206802E-3</v>
      </c>
      <c r="J513" s="123">
        <f t="shared" si="32"/>
        <v>1.0006253908692997E-2</v>
      </c>
      <c r="K513" s="123">
        <f t="shared" si="32"/>
        <v>-1.1406844106463903E-2</v>
      </c>
    </row>
    <row r="514" spans="2:11" x14ac:dyDescent="0.2">
      <c r="B514" s="124">
        <v>43129</v>
      </c>
      <c r="C514" s="49">
        <f>+BBVA!E507</f>
        <v>267</v>
      </c>
      <c r="D514" s="49">
        <f>+DAVIVIENDA!E507</f>
        <v>32400</v>
      </c>
      <c r="E514" s="49">
        <f>+AVAL!E507</f>
        <v>1305</v>
      </c>
      <c r="F514" s="68">
        <f t="shared" si="29"/>
        <v>213795835.93584904</v>
      </c>
      <c r="G514" s="68">
        <f t="shared" si="30"/>
        <v>222351149.92238036</v>
      </c>
      <c r="H514" s="68">
        <f t="shared" si="31"/>
        <v>299366109.77837837</v>
      </c>
      <c r="I514" s="123">
        <f t="shared" si="32"/>
        <v>0</v>
      </c>
      <c r="J514" s="123">
        <f t="shared" si="32"/>
        <v>3.0959752321981287E-3</v>
      </c>
      <c r="K514" s="123">
        <f t="shared" si="32"/>
        <v>3.8461538461537878E-3</v>
      </c>
    </row>
    <row r="515" spans="2:11" x14ac:dyDescent="0.2">
      <c r="B515" s="124">
        <v>43130</v>
      </c>
      <c r="C515" s="49">
        <f>+BBVA!E508</f>
        <v>267</v>
      </c>
      <c r="D515" s="49">
        <f>+DAVIVIENDA!E508</f>
        <v>32140</v>
      </c>
      <c r="E515" s="49">
        <f>+AVAL!E508</f>
        <v>1295</v>
      </c>
      <c r="F515" s="68">
        <f t="shared" si="29"/>
        <v>213795835.93584904</v>
      </c>
      <c r="G515" s="68">
        <f t="shared" si="30"/>
        <v>220566850.57115138</v>
      </c>
      <c r="H515" s="68">
        <f t="shared" si="31"/>
        <v>297072116.60000002</v>
      </c>
      <c r="I515" s="123">
        <f t="shared" si="32"/>
        <v>0</v>
      </c>
      <c r="J515" s="123">
        <f t="shared" si="32"/>
        <v>-8.0246913580247093E-3</v>
      </c>
      <c r="K515" s="123">
        <f t="shared" si="32"/>
        <v>-7.6628352490420298E-3</v>
      </c>
    </row>
    <row r="516" spans="2:11" x14ac:dyDescent="0.2">
      <c r="B516" s="124">
        <v>43131</v>
      </c>
      <c r="C516" s="49">
        <f>+BBVA!E509</f>
        <v>265</v>
      </c>
      <c r="D516" s="49">
        <f>+DAVIVIENDA!E509</f>
        <v>31880</v>
      </c>
      <c r="E516" s="49">
        <f>+AVAL!E509</f>
        <v>1245</v>
      </c>
      <c r="F516" s="68">
        <f t="shared" si="29"/>
        <v>212194369</v>
      </c>
      <c r="G516" s="68">
        <f t="shared" si="30"/>
        <v>218782551.21992239</v>
      </c>
      <c r="H516" s="68">
        <f t="shared" si="31"/>
        <v>285602150.70810813</v>
      </c>
      <c r="I516" s="123">
        <f t="shared" si="32"/>
        <v>-7.4906367041197765E-3</v>
      </c>
      <c r="J516" s="123">
        <f t="shared" si="32"/>
        <v>-8.0896079651524757E-3</v>
      </c>
      <c r="K516" s="123">
        <f t="shared" si="32"/>
        <v>-3.8610038610038623E-2</v>
      </c>
    </row>
    <row r="517" spans="2:11" x14ac:dyDescent="0.2">
      <c r="B517" s="124">
        <v>43132</v>
      </c>
      <c r="C517" s="49">
        <f>+BBVA!E510</f>
        <v>267</v>
      </c>
      <c r="D517" s="49">
        <f>+DAVIVIENDA!E510</f>
        <v>31820</v>
      </c>
      <c r="E517" s="49">
        <f>+AVAL!E510</f>
        <v>1280</v>
      </c>
      <c r="F517" s="68">
        <f t="shared" si="29"/>
        <v>213795835.93584904</v>
      </c>
      <c r="G517" s="68">
        <f t="shared" si="30"/>
        <v>218370789.83117723</v>
      </c>
      <c r="H517" s="68">
        <f t="shared" si="31"/>
        <v>293631126.83243245</v>
      </c>
      <c r="I517" s="123">
        <f t="shared" si="32"/>
        <v>7.5471698113206802E-3</v>
      </c>
      <c r="J517" s="123">
        <f t="shared" si="32"/>
        <v>-1.8820577164366835E-3</v>
      </c>
      <c r="K517" s="123">
        <f t="shared" si="32"/>
        <v>2.8112449799196776E-2</v>
      </c>
    </row>
    <row r="518" spans="2:11" x14ac:dyDescent="0.2">
      <c r="B518" s="124">
        <v>43133</v>
      </c>
      <c r="C518" s="49">
        <f>+BBVA!E511</f>
        <v>267</v>
      </c>
      <c r="D518" s="49">
        <f>+DAVIVIENDA!E511</f>
        <v>31680</v>
      </c>
      <c r="E518" s="49">
        <f>+AVAL!E511</f>
        <v>1275</v>
      </c>
      <c r="F518" s="68">
        <f t="shared" si="29"/>
        <v>213795835.93584904</v>
      </c>
      <c r="G518" s="68">
        <f t="shared" si="30"/>
        <v>217410013.25743857</v>
      </c>
      <c r="H518" s="68">
        <f t="shared" si="31"/>
        <v>292484130.24324328</v>
      </c>
      <c r="I518" s="123">
        <f t="shared" si="32"/>
        <v>0</v>
      </c>
      <c r="J518" s="123">
        <f t="shared" si="32"/>
        <v>-4.3997485857950238E-3</v>
      </c>
      <c r="K518" s="123">
        <f t="shared" si="32"/>
        <v>-3.9062499999999406E-3</v>
      </c>
    </row>
    <row r="519" spans="2:11" x14ac:dyDescent="0.2">
      <c r="B519" s="124">
        <v>43136</v>
      </c>
      <c r="C519" s="49">
        <f>+BBVA!E512</f>
        <v>267</v>
      </c>
      <c r="D519" s="49">
        <f>+DAVIVIENDA!E512</f>
        <v>31000</v>
      </c>
      <c r="E519" s="49">
        <f>+AVAL!E512</f>
        <v>1255</v>
      </c>
      <c r="F519" s="68">
        <f t="shared" si="29"/>
        <v>213795835.93584904</v>
      </c>
      <c r="G519" s="68">
        <f t="shared" si="30"/>
        <v>212743384.18499354</v>
      </c>
      <c r="H519" s="68">
        <f t="shared" si="31"/>
        <v>287896143.88648653</v>
      </c>
      <c r="I519" s="123">
        <f t="shared" si="32"/>
        <v>0</v>
      </c>
      <c r="J519" s="123">
        <f t="shared" si="32"/>
        <v>-2.1464646464646533E-2</v>
      </c>
      <c r="K519" s="123">
        <f t="shared" si="32"/>
        <v>-1.5686274509803887E-2</v>
      </c>
    </row>
    <row r="520" spans="2:11" x14ac:dyDescent="0.2">
      <c r="B520" s="124">
        <v>43137</v>
      </c>
      <c r="C520" s="49">
        <f>+BBVA!E513</f>
        <v>267</v>
      </c>
      <c r="D520" s="49">
        <f>+DAVIVIENDA!E513</f>
        <v>31400</v>
      </c>
      <c r="E520" s="49">
        <f>+AVAL!E513</f>
        <v>1275</v>
      </c>
      <c r="F520" s="68">
        <f t="shared" si="29"/>
        <v>213795835.93584904</v>
      </c>
      <c r="G520" s="68">
        <f t="shared" si="30"/>
        <v>215488460.10996121</v>
      </c>
      <c r="H520" s="68">
        <f t="shared" si="31"/>
        <v>292484130.24324328</v>
      </c>
      <c r="I520" s="123">
        <f t="shared" si="32"/>
        <v>0</v>
      </c>
      <c r="J520" s="123">
        <f t="shared" si="32"/>
        <v>1.2903225806451696E-2</v>
      </c>
      <c r="K520" s="123">
        <f t="shared" si="32"/>
        <v>1.5936254980079643E-2</v>
      </c>
    </row>
    <row r="521" spans="2:11" x14ac:dyDescent="0.2">
      <c r="B521" s="124">
        <v>43138</v>
      </c>
      <c r="C521" s="49">
        <f>+BBVA!E514</f>
        <v>267</v>
      </c>
      <c r="D521" s="49">
        <f>+DAVIVIENDA!E514</f>
        <v>31840</v>
      </c>
      <c r="E521" s="49">
        <f>+AVAL!E514</f>
        <v>1260</v>
      </c>
      <c r="F521" s="68">
        <f t="shared" si="29"/>
        <v>213795835.93584904</v>
      </c>
      <c r="G521" s="68">
        <f t="shared" si="30"/>
        <v>218508043.62742564</v>
      </c>
      <c r="H521" s="68">
        <f t="shared" si="31"/>
        <v>289043140.4756757</v>
      </c>
      <c r="I521" s="123">
        <f t="shared" si="32"/>
        <v>0</v>
      </c>
      <c r="J521" s="123">
        <f t="shared" si="32"/>
        <v>1.4012738853503206E-2</v>
      </c>
      <c r="K521" s="123">
        <f t="shared" si="32"/>
        <v>-1.1764705882352965E-2</v>
      </c>
    </row>
    <row r="522" spans="2:11" x14ac:dyDescent="0.2">
      <c r="B522" s="124">
        <v>43139</v>
      </c>
      <c r="C522" s="49">
        <f>+BBVA!E515</f>
        <v>267</v>
      </c>
      <c r="D522" s="49">
        <f>+DAVIVIENDA!E515</f>
        <v>31500</v>
      </c>
      <c r="E522" s="49">
        <f>+AVAL!E515</f>
        <v>1260</v>
      </c>
      <c r="F522" s="68">
        <f t="shared" si="29"/>
        <v>213795835.93584904</v>
      </c>
      <c r="G522" s="68">
        <f t="shared" si="30"/>
        <v>216174729.09120312</v>
      </c>
      <c r="H522" s="68">
        <f t="shared" si="31"/>
        <v>289043140.4756757</v>
      </c>
      <c r="I522" s="123">
        <f t="shared" si="32"/>
        <v>0</v>
      </c>
      <c r="J522" s="123">
        <f t="shared" si="32"/>
        <v>-1.0678391959799029E-2</v>
      </c>
      <c r="K522" s="123">
        <f t="shared" si="32"/>
        <v>0</v>
      </c>
    </row>
    <row r="523" spans="2:11" x14ac:dyDescent="0.2">
      <c r="B523" s="124">
        <v>43140</v>
      </c>
      <c r="C523" s="49">
        <f>+BBVA!E516</f>
        <v>267</v>
      </c>
      <c r="D523" s="49">
        <f>+DAVIVIENDA!E516</f>
        <v>31120</v>
      </c>
      <c r="E523" s="49">
        <f>+AVAL!E516</f>
        <v>1245</v>
      </c>
      <c r="F523" s="68">
        <f t="shared" ref="F523:F586" si="33">+$D$4*C523</f>
        <v>213795835.93584904</v>
      </c>
      <c r="G523" s="68">
        <f t="shared" ref="G523:G586" si="34">+$E$4*D523</f>
        <v>213566906.96248385</v>
      </c>
      <c r="H523" s="68">
        <f t="shared" ref="H523:H586" si="35">+$F$4*E523</f>
        <v>285602150.70810813</v>
      </c>
      <c r="I523" s="123">
        <f t="shared" ref="I523:K586" si="36">+(F523-F522)/F522</f>
        <v>0</v>
      </c>
      <c r="J523" s="123">
        <f t="shared" si="36"/>
        <v>-1.2063492063492038E-2</v>
      </c>
      <c r="K523" s="123">
        <f t="shared" si="36"/>
        <v>-1.190476190476193E-2</v>
      </c>
    </row>
    <row r="524" spans="2:11" x14ac:dyDescent="0.2">
      <c r="B524" s="124">
        <v>43143</v>
      </c>
      <c r="C524" s="49">
        <f>+BBVA!E517</f>
        <v>267</v>
      </c>
      <c r="D524" s="49">
        <f>+DAVIVIENDA!E517</f>
        <v>31900</v>
      </c>
      <c r="E524" s="49">
        <f>+AVAL!E517</f>
        <v>1255</v>
      </c>
      <c r="F524" s="68">
        <f t="shared" si="33"/>
        <v>213795835.93584904</v>
      </c>
      <c r="G524" s="68">
        <f t="shared" si="34"/>
        <v>218919805.01617077</v>
      </c>
      <c r="H524" s="68">
        <f t="shared" si="35"/>
        <v>287896143.88648653</v>
      </c>
      <c r="I524" s="123">
        <f t="shared" si="36"/>
        <v>0</v>
      </c>
      <c r="J524" s="123">
        <f t="shared" si="36"/>
        <v>2.5064267352185008E-2</v>
      </c>
      <c r="K524" s="123">
        <f t="shared" si="36"/>
        <v>8.0321285140563109E-3</v>
      </c>
    </row>
    <row r="525" spans="2:11" x14ac:dyDescent="0.2">
      <c r="B525" s="124">
        <v>43144</v>
      </c>
      <c r="C525" s="49">
        <f>+BBVA!E518</f>
        <v>265</v>
      </c>
      <c r="D525" s="49">
        <f>+DAVIVIENDA!E518</f>
        <v>31400</v>
      </c>
      <c r="E525" s="49">
        <f>+AVAL!E518</f>
        <v>1295</v>
      </c>
      <c r="F525" s="68">
        <f t="shared" si="33"/>
        <v>212194369</v>
      </c>
      <c r="G525" s="68">
        <f t="shared" si="34"/>
        <v>215488460.10996121</v>
      </c>
      <c r="H525" s="68">
        <f t="shared" si="35"/>
        <v>297072116.60000002</v>
      </c>
      <c r="I525" s="123">
        <f t="shared" si="36"/>
        <v>-7.4906367041197765E-3</v>
      </c>
      <c r="J525" s="123">
        <f t="shared" si="36"/>
        <v>-1.5673981191222503E-2</v>
      </c>
      <c r="K525" s="123">
        <f t="shared" si="36"/>
        <v>3.1872509960159286E-2</v>
      </c>
    </row>
    <row r="526" spans="2:11" x14ac:dyDescent="0.2">
      <c r="B526" s="124">
        <v>43145</v>
      </c>
      <c r="C526" s="49">
        <f>+BBVA!E519</f>
        <v>265</v>
      </c>
      <c r="D526" s="49">
        <f>+DAVIVIENDA!E519</f>
        <v>31480</v>
      </c>
      <c r="E526" s="49">
        <f>+AVAL!E519</f>
        <v>1310</v>
      </c>
      <c r="F526" s="68">
        <f t="shared" si="33"/>
        <v>212194369</v>
      </c>
      <c r="G526" s="68">
        <f t="shared" si="34"/>
        <v>216037475.29495475</v>
      </c>
      <c r="H526" s="68">
        <f t="shared" si="35"/>
        <v>300513106.3675676</v>
      </c>
      <c r="I526" s="123">
        <f t="shared" si="36"/>
        <v>0</v>
      </c>
      <c r="J526" s="123">
        <f t="shared" si="36"/>
        <v>2.547770700636959E-3</v>
      </c>
      <c r="K526" s="123">
        <f t="shared" si="36"/>
        <v>1.1583011583011607E-2</v>
      </c>
    </row>
    <row r="527" spans="2:11" x14ac:dyDescent="0.2">
      <c r="B527" s="124">
        <v>43146</v>
      </c>
      <c r="C527" s="49">
        <f>+BBVA!E520</f>
        <v>265</v>
      </c>
      <c r="D527" s="49">
        <f>+DAVIVIENDA!E520</f>
        <v>31400</v>
      </c>
      <c r="E527" s="49">
        <f>+AVAL!E520</f>
        <v>1270</v>
      </c>
      <c r="F527" s="68">
        <f t="shared" si="33"/>
        <v>212194369</v>
      </c>
      <c r="G527" s="68">
        <f t="shared" si="34"/>
        <v>215488460.10996121</v>
      </c>
      <c r="H527" s="68">
        <f t="shared" si="35"/>
        <v>291337133.65405405</v>
      </c>
      <c r="I527" s="123">
        <f t="shared" si="36"/>
        <v>0</v>
      </c>
      <c r="J527" s="123">
        <f t="shared" si="36"/>
        <v>-2.5412960609911216E-3</v>
      </c>
      <c r="K527" s="123">
        <f t="shared" si="36"/>
        <v>-3.0534351145038295E-2</v>
      </c>
    </row>
    <row r="528" spans="2:11" x14ac:dyDescent="0.2">
      <c r="B528" s="124">
        <v>43147</v>
      </c>
      <c r="C528" s="49">
        <f>+BBVA!E521</f>
        <v>266</v>
      </c>
      <c r="D528" s="49">
        <f>+DAVIVIENDA!E521</f>
        <v>31460</v>
      </c>
      <c r="E528" s="49">
        <f>+AVAL!E521</f>
        <v>1275</v>
      </c>
      <c r="F528" s="68">
        <f t="shared" si="33"/>
        <v>212995102.46792454</v>
      </c>
      <c r="G528" s="68">
        <f t="shared" si="34"/>
        <v>215900221.49870634</v>
      </c>
      <c r="H528" s="68">
        <f t="shared" si="35"/>
        <v>292484130.24324328</v>
      </c>
      <c r="I528" s="123">
        <f t="shared" si="36"/>
        <v>3.7735849056604103E-3</v>
      </c>
      <c r="J528" s="123">
        <f t="shared" si="36"/>
        <v>1.9108280254776155E-3</v>
      </c>
      <c r="K528" s="123">
        <f t="shared" si="36"/>
        <v>3.9370078740158928E-3</v>
      </c>
    </row>
    <row r="529" spans="2:11" x14ac:dyDescent="0.2">
      <c r="B529" s="124">
        <v>43150</v>
      </c>
      <c r="C529" s="49">
        <f>+BBVA!E522</f>
        <v>266</v>
      </c>
      <c r="D529" s="49">
        <f>+DAVIVIENDA!E522</f>
        <v>31200</v>
      </c>
      <c r="E529" s="49">
        <f>+AVAL!E522</f>
        <v>1275</v>
      </c>
      <c r="F529" s="68">
        <f t="shared" si="33"/>
        <v>212995102.46792454</v>
      </c>
      <c r="G529" s="68">
        <f t="shared" si="34"/>
        <v>214115922.14747739</v>
      </c>
      <c r="H529" s="68">
        <f t="shared" si="35"/>
        <v>292484130.24324328</v>
      </c>
      <c r="I529" s="123">
        <f t="shared" si="36"/>
        <v>0</v>
      </c>
      <c r="J529" s="123">
        <f t="shared" si="36"/>
        <v>-8.2644628099172359E-3</v>
      </c>
      <c r="K529" s="123">
        <f t="shared" si="36"/>
        <v>0</v>
      </c>
    </row>
    <row r="530" spans="2:11" x14ac:dyDescent="0.2">
      <c r="B530" s="124">
        <v>43151</v>
      </c>
      <c r="C530" s="49">
        <f>+BBVA!E523</f>
        <v>267</v>
      </c>
      <c r="D530" s="49">
        <f>+DAVIVIENDA!E523</f>
        <v>30620</v>
      </c>
      <c r="E530" s="49">
        <f>+AVAL!E523</f>
        <v>1290</v>
      </c>
      <c r="F530" s="68">
        <f t="shared" si="33"/>
        <v>213795835.93584904</v>
      </c>
      <c r="G530" s="68">
        <f t="shared" si="34"/>
        <v>210135562.05627427</v>
      </c>
      <c r="H530" s="68">
        <f t="shared" si="35"/>
        <v>295925120.01081085</v>
      </c>
      <c r="I530" s="123">
        <f t="shared" si="36"/>
        <v>3.7593984962404942E-3</v>
      </c>
      <c r="J530" s="123">
        <f t="shared" si="36"/>
        <v>-1.8589743589743673E-2</v>
      </c>
      <c r="K530" s="123">
        <f t="shared" si="36"/>
        <v>1.1764705882352965E-2</v>
      </c>
    </row>
    <row r="531" spans="2:11" x14ac:dyDescent="0.2">
      <c r="B531" s="124">
        <v>43152</v>
      </c>
      <c r="C531" s="49">
        <f>+BBVA!E524</f>
        <v>267</v>
      </c>
      <c r="D531" s="49">
        <f>+DAVIVIENDA!E524</f>
        <v>30200</v>
      </c>
      <c r="E531" s="49">
        <f>+AVAL!E524</f>
        <v>1300</v>
      </c>
      <c r="F531" s="68">
        <f t="shared" si="33"/>
        <v>213795835.93584904</v>
      </c>
      <c r="G531" s="68">
        <f t="shared" si="34"/>
        <v>207253232.33505824</v>
      </c>
      <c r="H531" s="68">
        <f t="shared" si="35"/>
        <v>298219113.1891892</v>
      </c>
      <c r="I531" s="123">
        <f t="shared" si="36"/>
        <v>0</v>
      </c>
      <c r="J531" s="123">
        <f t="shared" si="36"/>
        <v>-1.3716525146962682E-2</v>
      </c>
      <c r="K531" s="123">
        <f t="shared" si="36"/>
        <v>7.7519379844960051E-3</v>
      </c>
    </row>
    <row r="532" spans="2:11" x14ac:dyDescent="0.2">
      <c r="B532" s="124">
        <v>43153</v>
      </c>
      <c r="C532" s="49">
        <f>+BBVA!E525</f>
        <v>265</v>
      </c>
      <c r="D532" s="49">
        <f>+DAVIVIENDA!E525</f>
        <v>30240</v>
      </c>
      <c r="E532" s="49">
        <f>+AVAL!E525</f>
        <v>1275</v>
      </c>
      <c r="F532" s="68">
        <f t="shared" si="33"/>
        <v>212194369</v>
      </c>
      <c r="G532" s="68">
        <f t="shared" si="34"/>
        <v>207527739.92755499</v>
      </c>
      <c r="H532" s="68">
        <f t="shared" si="35"/>
        <v>292484130.24324328</v>
      </c>
      <c r="I532" s="123">
        <f t="shared" si="36"/>
        <v>-7.4906367041197765E-3</v>
      </c>
      <c r="J532" s="123">
        <f t="shared" si="36"/>
        <v>1.3245033112582148E-3</v>
      </c>
      <c r="K532" s="123">
        <f t="shared" si="36"/>
        <v>-1.9230769230769138E-2</v>
      </c>
    </row>
    <row r="533" spans="2:11" x14ac:dyDescent="0.2">
      <c r="B533" s="124">
        <v>43154</v>
      </c>
      <c r="C533" s="49">
        <f>+BBVA!E526</f>
        <v>265</v>
      </c>
      <c r="D533" s="49">
        <f>+DAVIVIENDA!E526</f>
        <v>30160</v>
      </c>
      <c r="E533" s="49">
        <f>+AVAL!E526</f>
        <v>1270</v>
      </c>
      <c r="F533" s="68">
        <f t="shared" si="33"/>
        <v>212194369</v>
      </c>
      <c r="G533" s="68">
        <f t="shared" si="34"/>
        <v>206978724.74256146</v>
      </c>
      <c r="H533" s="68">
        <f t="shared" si="35"/>
        <v>291337133.65405405</v>
      </c>
      <c r="I533" s="123">
        <f t="shared" si="36"/>
        <v>0</v>
      </c>
      <c r="J533" s="123">
        <f t="shared" si="36"/>
        <v>-2.6455026455026627E-3</v>
      </c>
      <c r="K533" s="123">
        <f t="shared" si="36"/>
        <v>-3.9215686274511243E-3</v>
      </c>
    </row>
    <row r="534" spans="2:11" x14ac:dyDescent="0.2">
      <c r="B534" s="124">
        <v>43157</v>
      </c>
      <c r="C534" s="49">
        <f>+BBVA!E527</f>
        <v>265</v>
      </c>
      <c r="D534" s="49">
        <f>+DAVIVIENDA!E527</f>
        <v>29940</v>
      </c>
      <c r="E534" s="49">
        <f>+AVAL!E527</f>
        <v>1275</v>
      </c>
      <c r="F534" s="68">
        <f t="shared" si="33"/>
        <v>212194369</v>
      </c>
      <c r="G534" s="68">
        <f t="shared" si="34"/>
        <v>205468932.98382926</v>
      </c>
      <c r="H534" s="68">
        <f t="shared" si="35"/>
        <v>292484130.24324328</v>
      </c>
      <c r="I534" s="123">
        <f t="shared" si="36"/>
        <v>0</v>
      </c>
      <c r="J534" s="123">
        <f t="shared" si="36"/>
        <v>-7.2944297082227511E-3</v>
      </c>
      <c r="K534" s="123">
        <f t="shared" si="36"/>
        <v>3.9370078740158928E-3</v>
      </c>
    </row>
    <row r="535" spans="2:11" x14ac:dyDescent="0.2">
      <c r="B535" s="124">
        <v>43158</v>
      </c>
      <c r="C535" s="49">
        <f>+BBVA!E528</f>
        <v>265</v>
      </c>
      <c r="D535" s="49">
        <f>+DAVIVIENDA!E528</f>
        <v>29820</v>
      </c>
      <c r="E535" s="49">
        <f>+AVAL!E528</f>
        <v>1265</v>
      </c>
      <c r="F535" s="68">
        <f t="shared" si="33"/>
        <v>212194369</v>
      </c>
      <c r="G535" s="68">
        <f t="shared" si="34"/>
        <v>204645410.20633894</v>
      </c>
      <c r="H535" s="68">
        <f t="shared" si="35"/>
        <v>290190137.06486487</v>
      </c>
      <c r="I535" s="123">
        <f t="shared" si="36"/>
        <v>0</v>
      </c>
      <c r="J535" s="123">
        <f t="shared" si="36"/>
        <v>-4.0080160320642268E-3</v>
      </c>
      <c r="K535" s="123">
        <f t="shared" si="36"/>
        <v>-7.8431372549020439E-3</v>
      </c>
    </row>
    <row r="536" spans="2:11" x14ac:dyDescent="0.2">
      <c r="B536" s="124">
        <v>43159</v>
      </c>
      <c r="C536" s="49">
        <f>+BBVA!E529</f>
        <v>265</v>
      </c>
      <c r="D536" s="49">
        <f>+DAVIVIENDA!E529</f>
        <v>29700</v>
      </c>
      <c r="E536" s="49">
        <f>+AVAL!E529</f>
        <v>1255</v>
      </c>
      <c r="F536" s="68">
        <f t="shared" si="33"/>
        <v>212194369</v>
      </c>
      <c r="G536" s="68">
        <f t="shared" si="34"/>
        <v>203821887.42884865</v>
      </c>
      <c r="H536" s="68">
        <f t="shared" si="35"/>
        <v>287896143.88648653</v>
      </c>
      <c r="I536" s="123">
        <f t="shared" si="36"/>
        <v>0</v>
      </c>
      <c r="J536" s="123">
        <f t="shared" si="36"/>
        <v>-4.0241448692152453E-3</v>
      </c>
      <c r="K536" s="123">
        <f t="shared" si="36"/>
        <v>-7.9051383399208284E-3</v>
      </c>
    </row>
    <row r="537" spans="2:11" x14ac:dyDescent="0.2">
      <c r="B537" s="124">
        <v>43160</v>
      </c>
      <c r="C537" s="49">
        <f>+BBVA!E530</f>
        <v>265</v>
      </c>
      <c r="D537" s="49">
        <f>+DAVIVIENDA!E530</f>
        <v>30000</v>
      </c>
      <c r="E537" s="49">
        <f>+AVAL!E530</f>
        <v>1240</v>
      </c>
      <c r="F537" s="68">
        <f t="shared" si="33"/>
        <v>212194369</v>
      </c>
      <c r="G537" s="68">
        <f t="shared" si="34"/>
        <v>205880694.37257439</v>
      </c>
      <c r="H537" s="68">
        <f t="shared" si="35"/>
        <v>284455154.11891896</v>
      </c>
      <c r="I537" s="123">
        <f t="shared" si="36"/>
        <v>0</v>
      </c>
      <c r="J537" s="123">
        <f t="shared" si="36"/>
        <v>1.0101010101010057E-2</v>
      </c>
      <c r="K537" s="123">
        <f t="shared" si="36"/>
        <v>-1.1952191235059785E-2</v>
      </c>
    </row>
    <row r="538" spans="2:11" x14ac:dyDescent="0.2">
      <c r="B538" s="124">
        <v>43161</v>
      </c>
      <c r="C538" s="49">
        <f>+BBVA!E531</f>
        <v>260</v>
      </c>
      <c r="D538" s="49">
        <f>+DAVIVIENDA!E531</f>
        <v>30000</v>
      </c>
      <c r="E538" s="49">
        <f>+AVAL!E531</f>
        <v>1205</v>
      </c>
      <c r="F538" s="68">
        <f t="shared" si="33"/>
        <v>208190701.66037735</v>
      </c>
      <c r="G538" s="68">
        <f t="shared" si="34"/>
        <v>205880694.37257439</v>
      </c>
      <c r="H538" s="68">
        <f t="shared" si="35"/>
        <v>276426177.99459463</v>
      </c>
      <c r="I538" s="123">
        <f t="shared" si="36"/>
        <v>-1.886792452830191E-2</v>
      </c>
      <c r="J538" s="123">
        <f t="shared" si="36"/>
        <v>0</v>
      </c>
      <c r="K538" s="123">
        <f t="shared" si="36"/>
        <v>-2.8225806451612892E-2</v>
      </c>
    </row>
    <row r="539" spans="2:11" x14ac:dyDescent="0.2">
      <c r="B539" s="124">
        <v>43164</v>
      </c>
      <c r="C539" s="49">
        <f>+BBVA!E532</f>
        <v>260</v>
      </c>
      <c r="D539" s="49">
        <f>+DAVIVIENDA!E532</f>
        <v>29760</v>
      </c>
      <c r="E539" s="49">
        <f>+AVAL!E532</f>
        <v>1215</v>
      </c>
      <c r="F539" s="68">
        <f t="shared" si="33"/>
        <v>208190701.66037735</v>
      </c>
      <c r="G539" s="68">
        <f t="shared" si="34"/>
        <v>204233648.81759381</v>
      </c>
      <c r="H539" s="68">
        <f t="shared" si="35"/>
        <v>278720171.17297298</v>
      </c>
      <c r="I539" s="123">
        <f t="shared" si="36"/>
        <v>0</v>
      </c>
      <c r="J539" s="123">
        <f t="shared" si="36"/>
        <v>-7.9999999999999065E-3</v>
      </c>
      <c r="K539" s="123">
        <f t="shared" si="36"/>
        <v>8.2987551867218651E-3</v>
      </c>
    </row>
    <row r="540" spans="2:11" x14ac:dyDescent="0.2">
      <c r="B540" s="124">
        <v>43165</v>
      </c>
      <c r="C540" s="49">
        <f>+BBVA!E533</f>
        <v>260</v>
      </c>
      <c r="D540" s="49">
        <f>+DAVIVIENDA!E533</f>
        <v>29820</v>
      </c>
      <c r="E540" s="49">
        <f>+AVAL!E533</f>
        <v>1220</v>
      </c>
      <c r="F540" s="68">
        <f t="shared" si="33"/>
        <v>208190701.66037735</v>
      </c>
      <c r="G540" s="68">
        <f t="shared" si="34"/>
        <v>204645410.20633894</v>
      </c>
      <c r="H540" s="68">
        <f t="shared" si="35"/>
        <v>279867167.76216215</v>
      </c>
      <c r="I540" s="123">
        <f t="shared" si="36"/>
        <v>0</v>
      </c>
      <c r="J540" s="123">
        <f t="shared" si="36"/>
        <v>2.0161290322579682E-3</v>
      </c>
      <c r="K540" s="123">
        <f t="shared" si="36"/>
        <v>4.1152263374484976E-3</v>
      </c>
    </row>
    <row r="541" spans="2:11" x14ac:dyDescent="0.2">
      <c r="B541" s="124">
        <v>43166</v>
      </c>
      <c r="C541" s="49">
        <f>+BBVA!E534</f>
        <v>260</v>
      </c>
      <c r="D541" s="49">
        <f>+DAVIVIENDA!E534</f>
        <v>29880</v>
      </c>
      <c r="E541" s="49">
        <f>+AVAL!E534</f>
        <v>1240</v>
      </c>
      <c r="F541" s="68">
        <f t="shared" si="33"/>
        <v>208190701.66037735</v>
      </c>
      <c r="G541" s="68">
        <f t="shared" si="34"/>
        <v>205057171.5950841</v>
      </c>
      <c r="H541" s="68">
        <f t="shared" si="35"/>
        <v>284455154.11891896</v>
      </c>
      <c r="I541" s="123">
        <f t="shared" si="36"/>
        <v>0</v>
      </c>
      <c r="J541" s="123">
        <f t="shared" si="36"/>
        <v>2.0120724346076955E-3</v>
      </c>
      <c r="K541" s="123">
        <f t="shared" si="36"/>
        <v>1.6393442622950997E-2</v>
      </c>
    </row>
    <row r="542" spans="2:11" x14ac:dyDescent="0.2">
      <c r="B542" s="124">
        <v>43167</v>
      </c>
      <c r="C542" s="49">
        <f>+BBVA!E535</f>
        <v>260</v>
      </c>
      <c r="D542" s="49">
        <f>+DAVIVIENDA!E535</f>
        <v>30200</v>
      </c>
      <c r="E542" s="49">
        <f>+AVAL!E535</f>
        <v>1235</v>
      </c>
      <c r="F542" s="68">
        <f t="shared" si="33"/>
        <v>208190701.66037735</v>
      </c>
      <c r="G542" s="68">
        <f t="shared" si="34"/>
        <v>207253232.33505824</v>
      </c>
      <c r="H542" s="68">
        <f t="shared" si="35"/>
        <v>283308157.52972972</v>
      </c>
      <c r="I542" s="123">
        <f t="shared" si="36"/>
        <v>0</v>
      </c>
      <c r="J542" s="123">
        <f t="shared" si="36"/>
        <v>1.0709504685408369E-2</v>
      </c>
      <c r="K542" s="123">
        <f t="shared" si="36"/>
        <v>-4.0322580645162772E-3</v>
      </c>
    </row>
    <row r="543" spans="2:11" x14ac:dyDescent="0.2">
      <c r="B543" s="124">
        <v>43168</v>
      </c>
      <c r="C543" s="49">
        <f>+BBVA!E536</f>
        <v>260</v>
      </c>
      <c r="D543" s="49">
        <f>+DAVIVIENDA!E536</f>
        <v>30200</v>
      </c>
      <c r="E543" s="49">
        <f>+AVAL!E536</f>
        <v>1265</v>
      </c>
      <c r="F543" s="68">
        <f t="shared" si="33"/>
        <v>208190701.66037735</v>
      </c>
      <c r="G543" s="68">
        <f t="shared" si="34"/>
        <v>207253232.33505824</v>
      </c>
      <c r="H543" s="68">
        <f t="shared" si="35"/>
        <v>290190137.06486487</v>
      </c>
      <c r="I543" s="123">
        <f t="shared" si="36"/>
        <v>0</v>
      </c>
      <c r="J543" s="123">
        <f t="shared" si="36"/>
        <v>0</v>
      </c>
      <c r="K543" s="123">
        <f t="shared" si="36"/>
        <v>2.4291497975708554E-2</v>
      </c>
    </row>
    <row r="544" spans="2:11" x14ac:dyDescent="0.2">
      <c r="B544" s="124">
        <v>43171</v>
      </c>
      <c r="C544" s="49">
        <f>+BBVA!E537</f>
        <v>267</v>
      </c>
      <c r="D544" s="49">
        <f>+DAVIVIENDA!E537</f>
        <v>29780</v>
      </c>
      <c r="E544" s="49">
        <f>+AVAL!E537</f>
        <v>1215</v>
      </c>
      <c r="F544" s="68">
        <f t="shared" si="33"/>
        <v>213795835.93584904</v>
      </c>
      <c r="G544" s="68">
        <f t="shared" si="34"/>
        <v>204370902.61384219</v>
      </c>
      <c r="H544" s="68">
        <f t="shared" si="35"/>
        <v>278720171.17297298</v>
      </c>
      <c r="I544" s="123">
        <f t="shared" si="36"/>
        <v>2.6923076923076873E-2</v>
      </c>
      <c r="J544" s="123">
        <f t="shared" si="36"/>
        <v>-1.3907284768211974E-2</v>
      </c>
      <c r="K544" s="123">
        <f t="shared" si="36"/>
        <v>-3.9525691699604758E-2</v>
      </c>
    </row>
    <row r="545" spans="2:11" x14ac:dyDescent="0.2">
      <c r="B545" s="124">
        <v>43172</v>
      </c>
      <c r="C545" s="49">
        <f>+BBVA!E538</f>
        <v>265</v>
      </c>
      <c r="D545" s="49">
        <f>+DAVIVIENDA!E538</f>
        <v>29880</v>
      </c>
      <c r="E545" s="49">
        <f>+AVAL!E538</f>
        <v>1230</v>
      </c>
      <c r="F545" s="68">
        <f t="shared" si="33"/>
        <v>212194369</v>
      </c>
      <c r="G545" s="68">
        <f t="shared" si="34"/>
        <v>205057171.5950841</v>
      </c>
      <c r="H545" s="68">
        <f t="shared" si="35"/>
        <v>282161160.94054055</v>
      </c>
      <c r="I545" s="123">
        <f t="shared" si="36"/>
        <v>-7.4906367041197765E-3</v>
      </c>
      <c r="J545" s="123">
        <f t="shared" si="36"/>
        <v>3.3579583613163049E-3</v>
      </c>
      <c r="K545" s="123">
        <f t="shared" si="36"/>
        <v>1.2345679012345706E-2</v>
      </c>
    </row>
    <row r="546" spans="2:11" x14ac:dyDescent="0.2">
      <c r="B546" s="124">
        <v>43173</v>
      </c>
      <c r="C546" s="49">
        <f>+BBVA!E539</f>
        <v>266</v>
      </c>
      <c r="D546" s="49">
        <f>+DAVIVIENDA!E539</f>
        <v>30200</v>
      </c>
      <c r="E546" s="49">
        <f>+AVAL!E539</f>
        <v>1220</v>
      </c>
      <c r="F546" s="68">
        <f t="shared" si="33"/>
        <v>212995102.46792454</v>
      </c>
      <c r="G546" s="68">
        <f t="shared" si="34"/>
        <v>207253232.33505824</v>
      </c>
      <c r="H546" s="68">
        <f t="shared" si="35"/>
        <v>279867167.76216215</v>
      </c>
      <c r="I546" s="123">
        <f t="shared" si="36"/>
        <v>3.7735849056604103E-3</v>
      </c>
      <c r="J546" s="123">
        <f t="shared" si="36"/>
        <v>1.0709504685408369E-2</v>
      </c>
      <c r="K546" s="123">
        <f t="shared" si="36"/>
        <v>-8.1300813008130957E-3</v>
      </c>
    </row>
    <row r="547" spans="2:11" x14ac:dyDescent="0.2">
      <c r="B547" s="124">
        <v>43174</v>
      </c>
      <c r="C547" s="49">
        <f>+BBVA!E540</f>
        <v>266</v>
      </c>
      <c r="D547" s="49">
        <f>+DAVIVIENDA!E540</f>
        <v>30240</v>
      </c>
      <c r="E547" s="49">
        <f>+AVAL!E540</f>
        <v>1235</v>
      </c>
      <c r="F547" s="68">
        <f t="shared" si="33"/>
        <v>212995102.46792454</v>
      </c>
      <c r="G547" s="68">
        <f t="shared" si="34"/>
        <v>207527739.92755499</v>
      </c>
      <c r="H547" s="68">
        <f t="shared" si="35"/>
        <v>283308157.52972972</v>
      </c>
      <c r="I547" s="123">
        <f t="shared" si="36"/>
        <v>0</v>
      </c>
      <c r="J547" s="123">
        <f t="shared" si="36"/>
        <v>1.3245033112582148E-3</v>
      </c>
      <c r="K547" s="123">
        <f t="shared" si="36"/>
        <v>1.2295081967213142E-2</v>
      </c>
    </row>
    <row r="548" spans="2:11" x14ac:dyDescent="0.2">
      <c r="B548" s="124">
        <v>43175</v>
      </c>
      <c r="C548" s="49">
        <f>+BBVA!E541</f>
        <v>266</v>
      </c>
      <c r="D548" s="49">
        <f>+DAVIVIENDA!E541</f>
        <v>30220</v>
      </c>
      <c r="E548" s="49">
        <f>+AVAL!E541</f>
        <v>1225</v>
      </c>
      <c r="F548" s="68">
        <f t="shared" si="33"/>
        <v>212995102.46792454</v>
      </c>
      <c r="G548" s="68">
        <f t="shared" si="34"/>
        <v>207390486.13130662</v>
      </c>
      <c r="H548" s="68">
        <f t="shared" si="35"/>
        <v>281014164.35135138</v>
      </c>
      <c r="I548" s="123">
        <f t="shared" si="36"/>
        <v>0</v>
      </c>
      <c r="J548" s="123">
        <f t="shared" si="36"/>
        <v>-6.6137566137562979E-4</v>
      </c>
      <c r="K548" s="123">
        <f t="shared" si="36"/>
        <v>-8.0971659919027109E-3</v>
      </c>
    </row>
    <row r="549" spans="2:11" x14ac:dyDescent="0.2">
      <c r="B549" s="124">
        <v>43179</v>
      </c>
      <c r="C549" s="49">
        <f>+BBVA!E542</f>
        <v>266</v>
      </c>
      <c r="D549" s="49">
        <f>+DAVIVIENDA!E542</f>
        <v>30100</v>
      </c>
      <c r="E549" s="49">
        <f>+AVAL!E542</f>
        <v>1210</v>
      </c>
      <c r="F549" s="68">
        <f t="shared" si="33"/>
        <v>212995102.46792454</v>
      </c>
      <c r="G549" s="68">
        <f t="shared" si="34"/>
        <v>206566963.3538163</v>
      </c>
      <c r="H549" s="68">
        <f t="shared" si="35"/>
        <v>277573174.58378381</v>
      </c>
      <c r="I549" s="123">
        <f t="shared" si="36"/>
        <v>0</v>
      </c>
      <c r="J549" s="123">
        <f t="shared" si="36"/>
        <v>-3.9708802117803758E-3</v>
      </c>
      <c r="K549" s="123">
        <f t="shared" si="36"/>
        <v>-1.2244897959183699E-2</v>
      </c>
    </row>
    <row r="550" spans="2:11" x14ac:dyDescent="0.2">
      <c r="B550" s="124">
        <v>43180</v>
      </c>
      <c r="C550" s="49">
        <f>+BBVA!E543</f>
        <v>266</v>
      </c>
      <c r="D550" s="49">
        <f>+DAVIVIENDA!E543</f>
        <v>29980</v>
      </c>
      <c r="E550" s="49">
        <f>+AVAL!E543</f>
        <v>1210</v>
      </c>
      <c r="F550" s="68">
        <f t="shared" si="33"/>
        <v>212995102.46792454</v>
      </c>
      <c r="G550" s="68">
        <f t="shared" si="34"/>
        <v>205743440.57632601</v>
      </c>
      <c r="H550" s="68">
        <f t="shared" si="35"/>
        <v>277573174.58378381</v>
      </c>
      <c r="I550" s="123">
        <f t="shared" si="36"/>
        <v>0</v>
      </c>
      <c r="J550" s="123">
        <f t="shared" si="36"/>
        <v>-3.9867109634551031E-3</v>
      </c>
      <c r="K550" s="123">
        <f t="shared" si="36"/>
        <v>0</v>
      </c>
    </row>
    <row r="551" spans="2:11" x14ac:dyDescent="0.2">
      <c r="B551" s="124">
        <v>43181</v>
      </c>
      <c r="C551" s="49">
        <f>+BBVA!E544</f>
        <v>266</v>
      </c>
      <c r="D551" s="49">
        <f>+DAVIVIENDA!E544</f>
        <v>29980</v>
      </c>
      <c r="E551" s="49">
        <f>+AVAL!E544</f>
        <v>1205</v>
      </c>
      <c r="F551" s="68">
        <f t="shared" si="33"/>
        <v>212995102.46792454</v>
      </c>
      <c r="G551" s="68">
        <f t="shared" si="34"/>
        <v>205743440.57632601</v>
      </c>
      <c r="H551" s="68">
        <f t="shared" si="35"/>
        <v>276426177.99459463</v>
      </c>
      <c r="I551" s="123">
        <f t="shared" si="36"/>
        <v>0</v>
      </c>
      <c r="J551" s="123">
        <f t="shared" si="36"/>
        <v>0</v>
      </c>
      <c r="K551" s="123">
        <f t="shared" si="36"/>
        <v>-4.1322314049586145E-3</v>
      </c>
    </row>
    <row r="552" spans="2:11" x14ac:dyDescent="0.2">
      <c r="B552" s="124">
        <v>43182</v>
      </c>
      <c r="C552" s="49">
        <f>+BBVA!E545</f>
        <v>266</v>
      </c>
      <c r="D552" s="49">
        <f>+DAVIVIENDA!E545</f>
        <v>29940</v>
      </c>
      <c r="E552" s="49">
        <f>+AVAL!E545</f>
        <v>1205</v>
      </c>
      <c r="F552" s="68">
        <f t="shared" si="33"/>
        <v>212995102.46792454</v>
      </c>
      <c r="G552" s="68">
        <f t="shared" si="34"/>
        <v>205468932.98382926</v>
      </c>
      <c r="H552" s="68">
        <f t="shared" si="35"/>
        <v>276426177.99459463</v>
      </c>
      <c r="I552" s="123">
        <f t="shared" si="36"/>
        <v>0</v>
      </c>
      <c r="J552" s="123">
        <f t="shared" si="36"/>
        <v>-1.3342228152100762E-3</v>
      </c>
      <c r="K552" s="123">
        <f t="shared" si="36"/>
        <v>0</v>
      </c>
    </row>
    <row r="553" spans="2:11" x14ac:dyDescent="0.2">
      <c r="B553" s="124">
        <v>43185</v>
      </c>
      <c r="C553" s="49">
        <f>+BBVA!E546</f>
        <v>266</v>
      </c>
      <c r="D553" s="49">
        <f>+DAVIVIENDA!E546</f>
        <v>29940</v>
      </c>
      <c r="E553" s="49">
        <f>+AVAL!E546</f>
        <v>1205</v>
      </c>
      <c r="F553" s="68">
        <f t="shared" si="33"/>
        <v>212995102.46792454</v>
      </c>
      <c r="G553" s="68">
        <f t="shared" si="34"/>
        <v>205468932.98382926</v>
      </c>
      <c r="H553" s="68">
        <f t="shared" si="35"/>
        <v>276426177.99459463</v>
      </c>
      <c r="I553" s="123">
        <f t="shared" si="36"/>
        <v>0</v>
      </c>
      <c r="J553" s="123">
        <f t="shared" si="36"/>
        <v>0</v>
      </c>
      <c r="K553" s="123">
        <f t="shared" si="36"/>
        <v>0</v>
      </c>
    </row>
    <row r="554" spans="2:11" x14ac:dyDescent="0.2">
      <c r="B554" s="124">
        <v>43186</v>
      </c>
      <c r="C554" s="49">
        <f>+BBVA!E547</f>
        <v>266</v>
      </c>
      <c r="D554" s="49">
        <f>+DAVIVIENDA!E547</f>
        <v>30160</v>
      </c>
      <c r="E554" s="49">
        <f>+AVAL!E547</f>
        <v>1160</v>
      </c>
      <c r="F554" s="68">
        <f t="shared" si="33"/>
        <v>212995102.46792454</v>
      </c>
      <c r="G554" s="68">
        <f t="shared" si="34"/>
        <v>206978724.74256146</v>
      </c>
      <c r="H554" s="68">
        <f t="shared" si="35"/>
        <v>266103208.69189191</v>
      </c>
      <c r="I554" s="123">
        <f t="shared" si="36"/>
        <v>0</v>
      </c>
      <c r="J554" s="123">
        <f t="shared" si="36"/>
        <v>7.3480293921175067E-3</v>
      </c>
      <c r="K554" s="123">
        <f t="shared" si="36"/>
        <v>-3.7344398340249038E-2</v>
      </c>
    </row>
    <row r="555" spans="2:11" x14ac:dyDescent="0.2">
      <c r="B555" s="124">
        <v>43187</v>
      </c>
      <c r="C555" s="49">
        <f>+BBVA!E548</f>
        <v>266</v>
      </c>
      <c r="D555" s="49">
        <f>+DAVIVIENDA!E548</f>
        <v>30120</v>
      </c>
      <c r="E555" s="49">
        <f>+AVAL!E548</f>
        <v>1160</v>
      </c>
      <c r="F555" s="68">
        <f t="shared" si="33"/>
        <v>212995102.46792454</v>
      </c>
      <c r="G555" s="68">
        <f t="shared" si="34"/>
        <v>206704217.15006471</v>
      </c>
      <c r="H555" s="68">
        <f t="shared" si="35"/>
        <v>266103208.69189191</v>
      </c>
      <c r="I555" s="123">
        <f t="shared" si="36"/>
        <v>0</v>
      </c>
      <c r="J555" s="123">
        <f t="shared" si="36"/>
        <v>-1.3262599469495387E-3</v>
      </c>
      <c r="K555" s="123">
        <f t="shared" si="36"/>
        <v>0</v>
      </c>
    </row>
    <row r="556" spans="2:11" x14ac:dyDescent="0.2">
      <c r="B556" s="124">
        <v>43192</v>
      </c>
      <c r="C556" s="49">
        <f>+BBVA!E549</f>
        <v>266</v>
      </c>
      <c r="D556" s="49">
        <f>+DAVIVIENDA!E549</f>
        <v>30280</v>
      </c>
      <c r="E556" s="49">
        <f>+AVAL!E549</f>
        <v>1170</v>
      </c>
      <c r="F556" s="68">
        <f t="shared" si="33"/>
        <v>212995102.46792454</v>
      </c>
      <c r="G556" s="68">
        <f t="shared" si="34"/>
        <v>207802247.52005175</v>
      </c>
      <c r="H556" s="68">
        <f t="shared" si="35"/>
        <v>268397201.87027028</v>
      </c>
      <c r="I556" s="123">
        <f t="shared" si="36"/>
        <v>0</v>
      </c>
      <c r="J556" s="123">
        <f t="shared" si="36"/>
        <v>5.3120849933597841E-3</v>
      </c>
      <c r="K556" s="123">
        <f t="shared" si="36"/>
        <v>8.6206896551723946E-3</v>
      </c>
    </row>
    <row r="557" spans="2:11" x14ac:dyDescent="0.2">
      <c r="B557" s="124">
        <v>43193</v>
      </c>
      <c r="C557" s="49">
        <f>+BBVA!E550</f>
        <v>266</v>
      </c>
      <c r="D557" s="49">
        <f>+DAVIVIENDA!E550</f>
        <v>30900</v>
      </c>
      <c r="E557" s="49">
        <f>+AVAL!E550</f>
        <v>1170</v>
      </c>
      <c r="F557" s="68">
        <f t="shared" si="33"/>
        <v>212995102.46792454</v>
      </c>
      <c r="G557" s="68">
        <f t="shared" si="34"/>
        <v>212057115.20375162</v>
      </c>
      <c r="H557" s="68">
        <f t="shared" si="35"/>
        <v>268397201.87027028</v>
      </c>
      <c r="I557" s="123">
        <f t="shared" si="36"/>
        <v>0</v>
      </c>
      <c r="J557" s="123">
        <f t="shared" si="36"/>
        <v>2.0475561426684306E-2</v>
      </c>
      <c r="K557" s="123">
        <f t="shared" si="36"/>
        <v>0</v>
      </c>
    </row>
    <row r="558" spans="2:11" x14ac:dyDescent="0.2">
      <c r="B558" s="124">
        <v>43194</v>
      </c>
      <c r="C558" s="49">
        <f>+BBVA!E551</f>
        <v>265</v>
      </c>
      <c r="D558" s="49">
        <f>+DAVIVIENDA!E551</f>
        <v>31180</v>
      </c>
      <c r="E558" s="49">
        <f>+AVAL!E551</f>
        <v>1195</v>
      </c>
      <c r="F558" s="68">
        <f t="shared" si="33"/>
        <v>212194369</v>
      </c>
      <c r="G558" s="68">
        <f t="shared" si="34"/>
        <v>213978668.35122898</v>
      </c>
      <c r="H558" s="68">
        <f t="shared" si="35"/>
        <v>274132184.81621623</v>
      </c>
      <c r="I558" s="123">
        <f t="shared" si="36"/>
        <v>-3.7593984962406343E-3</v>
      </c>
      <c r="J558" s="123">
        <f t="shared" si="36"/>
        <v>9.0614886731391463E-3</v>
      </c>
      <c r="K558" s="123">
        <f t="shared" si="36"/>
        <v>2.1367521367521375E-2</v>
      </c>
    </row>
    <row r="559" spans="2:11" x14ac:dyDescent="0.2">
      <c r="B559" s="124">
        <v>43195</v>
      </c>
      <c r="C559" s="49">
        <f>+BBVA!E552</f>
        <v>265</v>
      </c>
      <c r="D559" s="49">
        <f>+DAVIVIENDA!E552</f>
        <v>31360</v>
      </c>
      <c r="E559" s="49">
        <f>+AVAL!E552</f>
        <v>1215</v>
      </c>
      <c r="F559" s="68">
        <f t="shared" si="33"/>
        <v>212194369</v>
      </c>
      <c r="G559" s="68">
        <f t="shared" si="34"/>
        <v>215213952.51746443</v>
      </c>
      <c r="H559" s="68">
        <f t="shared" si="35"/>
        <v>278720171.17297298</v>
      </c>
      <c r="I559" s="123">
        <f t="shared" si="36"/>
        <v>0</v>
      </c>
      <c r="J559" s="123">
        <f t="shared" si="36"/>
        <v>5.7729313662604259E-3</v>
      </c>
      <c r="K559" s="123">
        <f t="shared" si="36"/>
        <v>1.6736401673640131E-2</v>
      </c>
    </row>
    <row r="560" spans="2:11" x14ac:dyDescent="0.2">
      <c r="B560" s="124">
        <v>43196</v>
      </c>
      <c r="C560" s="49">
        <f>+BBVA!E553</f>
        <v>265</v>
      </c>
      <c r="D560" s="49">
        <f>+DAVIVIENDA!E553</f>
        <v>31400</v>
      </c>
      <c r="E560" s="49">
        <f>+AVAL!E553</f>
        <v>1220</v>
      </c>
      <c r="F560" s="68">
        <f t="shared" si="33"/>
        <v>212194369</v>
      </c>
      <c r="G560" s="68">
        <f t="shared" si="34"/>
        <v>215488460.10996121</v>
      </c>
      <c r="H560" s="68">
        <f t="shared" si="35"/>
        <v>279867167.76216215</v>
      </c>
      <c r="I560" s="123">
        <f t="shared" si="36"/>
        <v>0</v>
      </c>
      <c r="J560" s="123">
        <f t="shared" si="36"/>
        <v>1.2755102040817102E-3</v>
      </c>
      <c r="K560" s="123">
        <f t="shared" si="36"/>
        <v>4.1152263374484976E-3</v>
      </c>
    </row>
    <row r="561" spans="2:11" x14ac:dyDescent="0.2">
      <c r="B561" s="124">
        <v>43199</v>
      </c>
      <c r="C561" s="49">
        <f>+BBVA!E554</f>
        <v>265</v>
      </c>
      <c r="D561" s="49">
        <f>+DAVIVIENDA!E554</f>
        <v>31560</v>
      </c>
      <c r="E561" s="49">
        <f>+AVAL!E554</f>
        <v>1215</v>
      </c>
      <c r="F561" s="68">
        <f t="shared" si="33"/>
        <v>212194369</v>
      </c>
      <c r="G561" s="68">
        <f t="shared" si="34"/>
        <v>216586490.47994825</v>
      </c>
      <c r="H561" s="68">
        <f t="shared" si="35"/>
        <v>278720171.17297298</v>
      </c>
      <c r="I561" s="123">
        <f t="shared" si="36"/>
        <v>0</v>
      </c>
      <c r="J561" s="123">
        <f t="shared" si="36"/>
        <v>5.0955414012737801E-3</v>
      </c>
      <c r="K561" s="123">
        <f t="shared" si="36"/>
        <v>-4.0983606557376427E-3</v>
      </c>
    </row>
    <row r="562" spans="2:11" x14ac:dyDescent="0.2">
      <c r="B562" s="124">
        <v>43200</v>
      </c>
      <c r="C562" s="49">
        <f>+BBVA!E555</f>
        <v>265</v>
      </c>
      <c r="D562" s="49">
        <f>+DAVIVIENDA!E555</f>
        <v>32180</v>
      </c>
      <c r="E562" s="49">
        <f>+AVAL!E555</f>
        <v>1240</v>
      </c>
      <c r="F562" s="68">
        <f t="shared" si="33"/>
        <v>212194369</v>
      </c>
      <c r="G562" s="68">
        <f t="shared" si="34"/>
        <v>220841358.16364813</v>
      </c>
      <c r="H562" s="68">
        <f t="shared" si="35"/>
        <v>284455154.11891896</v>
      </c>
      <c r="I562" s="123">
        <f t="shared" si="36"/>
        <v>0</v>
      </c>
      <c r="J562" s="123">
        <f t="shared" si="36"/>
        <v>1.9645120405576706E-2</v>
      </c>
      <c r="K562" s="123">
        <f t="shared" si="36"/>
        <v>2.0576131687242913E-2</v>
      </c>
    </row>
    <row r="563" spans="2:11" x14ac:dyDescent="0.2">
      <c r="B563" s="124">
        <v>43201</v>
      </c>
      <c r="C563" s="49">
        <f>+BBVA!E556</f>
        <v>267</v>
      </c>
      <c r="D563" s="49">
        <f>+DAVIVIENDA!E556</f>
        <v>33000</v>
      </c>
      <c r="E563" s="49">
        <f>+AVAL!E556</f>
        <v>1245</v>
      </c>
      <c r="F563" s="68">
        <f t="shared" si="33"/>
        <v>213795835.93584904</v>
      </c>
      <c r="G563" s="68">
        <f t="shared" si="34"/>
        <v>226468763.80983183</v>
      </c>
      <c r="H563" s="68">
        <f t="shared" si="35"/>
        <v>285602150.70810813</v>
      </c>
      <c r="I563" s="123">
        <f t="shared" si="36"/>
        <v>7.5471698113206802E-3</v>
      </c>
      <c r="J563" s="123">
        <f t="shared" si="36"/>
        <v>2.5481665630826596E-2</v>
      </c>
      <c r="K563" s="123">
        <f t="shared" si="36"/>
        <v>4.0322580645160673E-3</v>
      </c>
    </row>
    <row r="564" spans="2:11" x14ac:dyDescent="0.2">
      <c r="B564" s="124">
        <v>43202</v>
      </c>
      <c r="C564" s="49">
        <f>+BBVA!E557</f>
        <v>267</v>
      </c>
      <c r="D564" s="49">
        <f>+DAVIVIENDA!E557</f>
        <v>33300</v>
      </c>
      <c r="E564" s="49">
        <f>+AVAL!E557</f>
        <v>1230</v>
      </c>
      <c r="F564" s="68">
        <f t="shared" si="33"/>
        <v>213795835.93584904</v>
      </c>
      <c r="G564" s="68">
        <f t="shared" si="34"/>
        <v>228527570.75355759</v>
      </c>
      <c r="H564" s="68">
        <f t="shared" si="35"/>
        <v>282161160.94054055</v>
      </c>
      <c r="I564" s="123">
        <f t="shared" si="36"/>
        <v>0</v>
      </c>
      <c r="J564" s="123">
        <f t="shared" si="36"/>
        <v>9.0909090909091824E-3</v>
      </c>
      <c r="K564" s="123">
        <f t="shared" si="36"/>
        <v>-1.2048192771084362E-2</v>
      </c>
    </row>
    <row r="565" spans="2:11" x14ac:dyDescent="0.2">
      <c r="B565" s="124">
        <v>43203</v>
      </c>
      <c r="C565" s="49">
        <f>+BBVA!E558</f>
        <v>267</v>
      </c>
      <c r="D565" s="49">
        <f>+DAVIVIENDA!E558</f>
        <v>33000</v>
      </c>
      <c r="E565" s="49">
        <f>+AVAL!E558</f>
        <v>1250</v>
      </c>
      <c r="F565" s="68">
        <f t="shared" si="33"/>
        <v>213795835.93584904</v>
      </c>
      <c r="G565" s="68">
        <f t="shared" si="34"/>
        <v>226468763.80983183</v>
      </c>
      <c r="H565" s="68">
        <f t="shared" si="35"/>
        <v>286749147.2972973</v>
      </c>
      <c r="I565" s="123">
        <f t="shared" si="36"/>
        <v>0</v>
      </c>
      <c r="J565" s="123">
        <f t="shared" si="36"/>
        <v>-9.0090090090090991E-3</v>
      </c>
      <c r="K565" s="123">
        <f t="shared" si="36"/>
        <v>1.626016260162598E-2</v>
      </c>
    </row>
    <row r="566" spans="2:11" x14ac:dyDescent="0.2">
      <c r="B566" s="124">
        <v>43206</v>
      </c>
      <c r="C566" s="49">
        <f>+BBVA!E559</f>
        <v>265</v>
      </c>
      <c r="D566" s="49">
        <f>+DAVIVIENDA!E559</f>
        <v>32220</v>
      </c>
      <c r="E566" s="49">
        <f>+AVAL!E559</f>
        <v>1250</v>
      </c>
      <c r="F566" s="68">
        <f t="shared" si="33"/>
        <v>212194369</v>
      </c>
      <c r="G566" s="68">
        <f t="shared" si="34"/>
        <v>221115865.75614491</v>
      </c>
      <c r="H566" s="68">
        <f t="shared" si="35"/>
        <v>286749147.2972973</v>
      </c>
      <c r="I566" s="123">
        <f t="shared" si="36"/>
        <v>-7.4906367041197765E-3</v>
      </c>
      <c r="J566" s="123">
        <f t="shared" si="36"/>
        <v>-2.363636363636356E-2</v>
      </c>
      <c r="K566" s="123">
        <f t="shared" si="36"/>
        <v>0</v>
      </c>
    </row>
    <row r="567" spans="2:11" x14ac:dyDescent="0.2">
      <c r="B567" s="124">
        <v>43207</v>
      </c>
      <c r="C567" s="49">
        <f>+BBVA!E560</f>
        <v>265</v>
      </c>
      <c r="D567" s="49">
        <f>+DAVIVIENDA!E560</f>
        <v>33000</v>
      </c>
      <c r="E567" s="49">
        <f>+AVAL!E560</f>
        <v>1245</v>
      </c>
      <c r="F567" s="68">
        <f t="shared" si="33"/>
        <v>212194369</v>
      </c>
      <c r="G567" s="68">
        <f t="shared" si="34"/>
        <v>226468763.80983183</v>
      </c>
      <c r="H567" s="68">
        <f t="shared" si="35"/>
        <v>285602150.70810813</v>
      </c>
      <c r="I567" s="123">
        <f t="shared" si="36"/>
        <v>0</v>
      </c>
      <c r="J567" s="123">
        <f t="shared" si="36"/>
        <v>2.4208566108007368E-2</v>
      </c>
      <c r="K567" s="123">
        <f t="shared" si="36"/>
        <v>-3.9999999999999394E-3</v>
      </c>
    </row>
    <row r="568" spans="2:11" x14ac:dyDescent="0.2">
      <c r="B568" s="124">
        <v>43208</v>
      </c>
      <c r="C568" s="49">
        <f>+BBVA!E561</f>
        <v>265</v>
      </c>
      <c r="D568" s="49">
        <f>+DAVIVIENDA!E561</f>
        <v>33200</v>
      </c>
      <c r="E568" s="49">
        <f>+AVAL!E561</f>
        <v>1240</v>
      </c>
      <c r="F568" s="68">
        <f t="shared" si="33"/>
        <v>212194369</v>
      </c>
      <c r="G568" s="68">
        <f t="shared" si="34"/>
        <v>227841301.77231568</v>
      </c>
      <c r="H568" s="68">
        <f t="shared" si="35"/>
        <v>284455154.11891896</v>
      </c>
      <c r="I568" s="123">
        <f t="shared" si="36"/>
        <v>0</v>
      </c>
      <c r="J568" s="123">
        <f t="shared" si="36"/>
        <v>6.0606060606061656E-3</v>
      </c>
      <c r="K568" s="123">
        <f t="shared" si="36"/>
        <v>-4.0160642570280514E-3</v>
      </c>
    </row>
    <row r="569" spans="2:11" x14ac:dyDescent="0.2">
      <c r="B569" s="124">
        <v>43209</v>
      </c>
      <c r="C569" s="49">
        <f>+BBVA!E562</f>
        <v>265</v>
      </c>
      <c r="D569" s="49">
        <f>+DAVIVIENDA!E562</f>
        <v>33280</v>
      </c>
      <c r="E569" s="49">
        <f>+AVAL!E562</f>
        <v>1245</v>
      </c>
      <c r="F569" s="68">
        <f t="shared" si="33"/>
        <v>212194369</v>
      </c>
      <c r="G569" s="68">
        <f t="shared" si="34"/>
        <v>228390316.95730919</v>
      </c>
      <c r="H569" s="68">
        <f t="shared" si="35"/>
        <v>285602150.70810813</v>
      </c>
      <c r="I569" s="123">
        <f t="shared" si="36"/>
        <v>0</v>
      </c>
      <c r="J569" s="123">
        <f t="shared" si="36"/>
        <v>2.4096385542167523E-3</v>
      </c>
      <c r="K569" s="123">
        <f t="shared" si="36"/>
        <v>4.0322580645160673E-3</v>
      </c>
    </row>
    <row r="570" spans="2:11" x14ac:dyDescent="0.2">
      <c r="B570" s="124">
        <v>43210</v>
      </c>
      <c r="C570" s="49">
        <f>+BBVA!E563</f>
        <v>265</v>
      </c>
      <c r="D570" s="49">
        <f>+DAVIVIENDA!E563</f>
        <v>32800</v>
      </c>
      <c r="E570" s="49">
        <f>+AVAL!E563</f>
        <v>1245</v>
      </c>
      <c r="F570" s="68">
        <f t="shared" si="33"/>
        <v>212194369</v>
      </c>
      <c r="G570" s="68">
        <f t="shared" si="34"/>
        <v>225096225.847348</v>
      </c>
      <c r="H570" s="68">
        <f t="shared" si="35"/>
        <v>285602150.70810813</v>
      </c>
      <c r="I570" s="123">
        <f t="shared" si="36"/>
        <v>0</v>
      </c>
      <c r="J570" s="123">
        <f t="shared" si="36"/>
        <v>-1.4423076923076887E-2</v>
      </c>
      <c r="K570" s="123">
        <f t="shared" si="36"/>
        <v>0</v>
      </c>
    </row>
    <row r="571" spans="2:11" x14ac:dyDescent="0.2">
      <c r="B571" s="124">
        <v>43213</v>
      </c>
      <c r="C571" s="49">
        <f>+BBVA!E564</f>
        <v>266</v>
      </c>
      <c r="D571" s="49">
        <f>+DAVIVIENDA!E564</f>
        <v>33000</v>
      </c>
      <c r="E571" s="49">
        <f>+AVAL!E564</f>
        <v>1245</v>
      </c>
      <c r="F571" s="68">
        <f t="shared" si="33"/>
        <v>212995102.46792454</v>
      </c>
      <c r="G571" s="68">
        <f t="shared" si="34"/>
        <v>226468763.80983183</v>
      </c>
      <c r="H571" s="68">
        <f t="shared" si="35"/>
        <v>285602150.70810813</v>
      </c>
      <c r="I571" s="123">
        <f t="shared" si="36"/>
        <v>3.7735849056604103E-3</v>
      </c>
      <c r="J571" s="123">
        <f t="shared" si="36"/>
        <v>6.0975609756097294E-3</v>
      </c>
      <c r="K571" s="123">
        <f t="shared" si="36"/>
        <v>0</v>
      </c>
    </row>
    <row r="572" spans="2:11" x14ac:dyDescent="0.2">
      <c r="B572" s="124">
        <v>43214</v>
      </c>
      <c r="C572" s="49">
        <f>+BBVA!E565</f>
        <v>266</v>
      </c>
      <c r="D572" s="49">
        <f>+DAVIVIENDA!E565</f>
        <v>32700</v>
      </c>
      <c r="E572" s="49">
        <f>+AVAL!E565</f>
        <v>1240</v>
      </c>
      <c r="F572" s="68">
        <f t="shared" si="33"/>
        <v>212995102.46792454</v>
      </c>
      <c r="G572" s="68">
        <f t="shared" si="34"/>
        <v>224409956.86610609</v>
      </c>
      <c r="H572" s="68">
        <f t="shared" si="35"/>
        <v>284455154.11891896</v>
      </c>
      <c r="I572" s="123">
        <f t="shared" si="36"/>
        <v>0</v>
      </c>
      <c r="J572" s="123">
        <f t="shared" si="36"/>
        <v>-9.0909090909090506E-3</v>
      </c>
      <c r="K572" s="123">
        <f t="shared" si="36"/>
        <v>-4.0160642570280514E-3</v>
      </c>
    </row>
    <row r="573" spans="2:11" x14ac:dyDescent="0.2">
      <c r="B573" s="124">
        <v>43215</v>
      </c>
      <c r="C573" s="49">
        <f>+BBVA!E566</f>
        <v>265</v>
      </c>
      <c r="D573" s="49">
        <f>+DAVIVIENDA!E566</f>
        <v>32980</v>
      </c>
      <c r="E573" s="49">
        <f>+AVAL!E566</f>
        <v>1240</v>
      </c>
      <c r="F573" s="68">
        <f t="shared" si="33"/>
        <v>212194369</v>
      </c>
      <c r="G573" s="68">
        <f t="shared" si="34"/>
        <v>226331510.01358345</v>
      </c>
      <c r="H573" s="68">
        <f t="shared" si="35"/>
        <v>284455154.11891896</v>
      </c>
      <c r="I573" s="123">
        <f t="shared" si="36"/>
        <v>-3.7593984962406343E-3</v>
      </c>
      <c r="J573" s="123">
        <f t="shared" si="36"/>
        <v>8.5626911314984604E-3</v>
      </c>
      <c r="K573" s="123">
        <f t="shared" si="36"/>
        <v>0</v>
      </c>
    </row>
    <row r="574" spans="2:11" x14ac:dyDescent="0.2">
      <c r="B574" s="124">
        <v>43216</v>
      </c>
      <c r="C574" s="49">
        <f>+BBVA!E567</f>
        <v>265</v>
      </c>
      <c r="D574" s="49">
        <f>+DAVIVIENDA!E567</f>
        <v>32700</v>
      </c>
      <c r="E574" s="49">
        <f>+AVAL!E567</f>
        <v>1225</v>
      </c>
      <c r="F574" s="68">
        <f t="shared" si="33"/>
        <v>212194369</v>
      </c>
      <c r="G574" s="68">
        <f t="shared" si="34"/>
        <v>224409956.86610609</v>
      </c>
      <c r="H574" s="68">
        <f t="shared" si="35"/>
        <v>281014164.35135138</v>
      </c>
      <c r="I574" s="123">
        <f t="shared" si="36"/>
        <v>0</v>
      </c>
      <c r="J574" s="123">
        <f t="shared" si="36"/>
        <v>-8.4899939357186063E-3</v>
      </c>
      <c r="K574" s="123">
        <f t="shared" si="36"/>
        <v>-1.2096774193548411E-2</v>
      </c>
    </row>
    <row r="575" spans="2:11" x14ac:dyDescent="0.2">
      <c r="B575" s="124">
        <v>43217</v>
      </c>
      <c r="C575" s="49">
        <f>+BBVA!E568</f>
        <v>266</v>
      </c>
      <c r="D575" s="49">
        <f>+DAVIVIENDA!E568</f>
        <v>33280</v>
      </c>
      <c r="E575" s="49">
        <f>+AVAL!E568</f>
        <v>1245</v>
      </c>
      <c r="F575" s="68">
        <f t="shared" si="33"/>
        <v>212995102.46792454</v>
      </c>
      <c r="G575" s="68">
        <f t="shared" si="34"/>
        <v>228390316.95730919</v>
      </c>
      <c r="H575" s="68">
        <f t="shared" si="35"/>
        <v>285602150.70810813</v>
      </c>
      <c r="I575" s="123">
        <f t="shared" si="36"/>
        <v>3.7735849056604103E-3</v>
      </c>
      <c r="J575" s="123">
        <f t="shared" si="36"/>
        <v>1.7737003058103926E-2</v>
      </c>
      <c r="K575" s="123">
        <f t="shared" si="36"/>
        <v>1.6326530612244861E-2</v>
      </c>
    </row>
    <row r="576" spans="2:11" x14ac:dyDescent="0.2">
      <c r="B576" s="124">
        <v>43220</v>
      </c>
      <c r="C576" s="49">
        <f>+BBVA!E569</f>
        <v>266</v>
      </c>
      <c r="D576" s="49">
        <f>+DAVIVIENDA!E569</f>
        <v>33760</v>
      </c>
      <c r="E576" s="49">
        <f>+AVAL!E569</f>
        <v>1245</v>
      </c>
      <c r="F576" s="68">
        <f t="shared" si="33"/>
        <v>212995102.46792454</v>
      </c>
      <c r="G576" s="68">
        <f t="shared" si="34"/>
        <v>231684408.0672704</v>
      </c>
      <c r="H576" s="68">
        <f t="shared" si="35"/>
        <v>285602150.70810813</v>
      </c>
      <c r="I576" s="123">
        <f t="shared" si="36"/>
        <v>0</v>
      </c>
      <c r="J576" s="123">
        <f t="shared" si="36"/>
        <v>1.4423076923077018E-2</v>
      </c>
      <c r="K576" s="123">
        <f t="shared" si="36"/>
        <v>0</v>
      </c>
    </row>
    <row r="577" spans="2:11" x14ac:dyDescent="0.2">
      <c r="B577" s="124">
        <v>43222</v>
      </c>
      <c r="C577" s="49">
        <f>+BBVA!E570</f>
        <v>262</v>
      </c>
      <c r="D577" s="49">
        <f>+DAVIVIENDA!E570</f>
        <v>33820</v>
      </c>
      <c r="E577" s="49">
        <f>+AVAL!E570</f>
        <v>1240</v>
      </c>
      <c r="F577" s="68">
        <f t="shared" si="33"/>
        <v>209792168.59622642</v>
      </c>
      <c r="G577" s="68">
        <f t="shared" si="34"/>
        <v>232096169.45601553</v>
      </c>
      <c r="H577" s="68">
        <f t="shared" si="35"/>
        <v>284455154.11891896</v>
      </c>
      <c r="I577" s="123">
        <f t="shared" si="36"/>
        <v>-1.5037593984962397E-2</v>
      </c>
      <c r="J577" s="123">
        <f t="shared" si="36"/>
        <v>1.7772511848340381E-3</v>
      </c>
      <c r="K577" s="123">
        <f t="shared" si="36"/>
        <v>-4.0160642570280514E-3</v>
      </c>
    </row>
    <row r="578" spans="2:11" x14ac:dyDescent="0.2">
      <c r="B578" s="124">
        <v>43223</v>
      </c>
      <c r="C578" s="49">
        <f>+BBVA!E571</f>
        <v>262</v>
      </c>
      <c r="D578" s="49">
        <f>+DAVIVIENDA!E571</f>
        <v>33800</v>
      </c>
      <c r="E578" s="49">
        <f>+AVAL!E571</f>
        <v>1225</v>
      </c>
      <c r="F578" s="68">
        <f t="shared" si="33"/>
        <v>209792168.59622642</v>
      </c>
      <c r="G578" s="68">
        <f t="shared" si="34"/>
        <v>231958915.65976715</v>
      </c>
      <c r="H578" s="68">
        <f t="shared" si="35"/>
        <v>281014164.35135138</v>
      </c>
      <c r="I578" s="123">
        <f t="shared" si="36"/>
        <v>0</v>
      </c>
      <c r="J578" s="123">
        <f t="shared" si="36"/>
        <v>-5.9136605558838097E-4</v>
      </c>
      <c r="K578" s="123">
        <f t="shared" si="36"/>
        <v>-1.2096774193548411E-2</v>
      </c>
    </row>
    <row r="579" spans="2:11" x14ac:dyDescent="0.2">
      <c r="B579" s="124">
        <v>43224</v>
      </c>
      <c r="C579" s="49">
        <f>+BBVA!E572</f>
        <v>262</v>
      </c>
      <c r="D579" s="49">
        <f>+DAVIVIENDA!E572</f>
        <v>33500</v>
      </c>
      <c r="E579" s="49">
        <f>+AVAL!E572</f>
        <v>1235</v>
      </c>
      <c r="F579" s="68">
        <f t="shared" si="33"/>
        <v>209792168.59622642</v>
      </c>
      <c r="G579" s="68">
        <f t="shared" si="34"/>
        <v>229900108.71604142</v>
      </c>
      <c r="H579" s="68">
        <f t="shared" si="35"/>
        <v>283308157.52972972</v>
      </c>
      <c r="I579" s="123">
        <f t="shared" si="36"/>
        <v>0</v>
      </c>
      <c r="J579" s="123">
        <f t="shared" si="36"/>
        <v>-8.8757396449703763E-3</v>
      </c>
      <c r="K579" s="123">
        <f t="shared" si="36"/>
        <v>8.1632653061223248E-3</v>
      </c>
    </row>
    <row r="580" spans="2:11" x14ac:dyDescent="0.2">
      <c r="B580" s="124">
        <v>43227</v>
      </c>
      <c r="C580" s="49">
        <f>+BBVA!E573</f>
        <v>262</v>
      </c>
      <c r="D580" s="49">
        <f>+DAVIVIENDA!E573</f>
        <v>33200</v>
      </c>
      <c r="E580" s="49">
        <f>+AVAL!E573</f>
        <v>1215</v>
      </c>
      <c r="F580" s="68">
        <f t="shared" si="33"/>
        <v>209792168.59622642</v>
      </c>
      <c r="G580" s="68">
        <f t="shared" si="34"/>
        <v>227841301.77231568</v>
      </c>
      <c r="H580" s="68">
        <f t="shared" si="35"/>
        <v>278720171.17297298</v>
      </c>
      <c r="I580" s="123">
        <f t="shared" si="36"/>
        <v>0</v>
      </c>
      <c r="J580" s="123">
        <f t="shared" si="36"/>
        <v>-8.9552238805969755E-3</v>
      </c>
      <c r="K580" s="123">
        <f t="shared" si="36"/>
        <v>-1.6194331983805633E-2</v>
      </c>
    </row>
    <row r="581" spans="2:11" x14ac:dyDescent="0.2">
      <c r="B581" s="124">
        <v>43228</v>
      </c>
      <c r="C581" s="49">
        <f>+BBVA!E574</f>
        <v>262</v>
      </c>
      <c r="D581" s="49">
        <f>+DAVIVIENDA!E574</f>
        <v>33200</v>
      </c>
      <c r="E581" s="49">
        <f>+AVAL!E574</f>
        <v>1210</v>
      </c>
      <c r="F581" s="68">
        <f t="shared" si="33"/>
        <v>209792168.59622642</v>
      </c>
      <c r="G581" s="68">
        <f t="shared" si="34"/>
        <v>227841301.77231568</v>
      </c>
      <c r="H581" s="68">
        <f t="shared" si="35"/>
        <v>277573174.58378381</v>
      </c>
      <c r="I581" s="123">
        <f t="shared" si="36"/>
        <v>0</v>
      </c>
      <c r="J581" s="123">
        <f t="shared" si="36"/>
        <v>0</v>
      </c>
      <c r="K581" s="123">
        <f t="shared" si="36"/>
        <v>-4.1152263374484976E-3</v>
      </c>
    </row>
    <row r="582" spans="2:11" x14ac:dyDescent="0.2">
      <c r="B582" s="124">
        <v>43229</v>
      </c>
      <c r="C582" s="49">
        <f>+BBVA!E575</f>
        <v>262</v>
      </c>
      <c r="D582" s="49">
        <f>+DAVIVIENDA!E575</f>
        <v>33300</v>
      </c>
      <c r="E582" s="49">
        <f>+AVAL!E575</f>
        <v>1230</v>
      </c>
      <c r="F582" s="68">
        <f t="shared" si="33"/>
        <v>209792168.59622642</v>
      </c>
      <c r="G582" s="68">
        <f t="shared" si="34"/>
        <v>228527570.75355759</v>
      </c>
      <c r="H582" s="68">
        <f t="shared" si="35"/>
        <v>282161160.94054055</v>
      </c>
      <c r="I582" s="123">
        <f t="shared" si="36"/>
        <v>0</v>
      </c>
      <c r="J582" s="123">
        <f t="shared" si="36"/>
        <v>3.012048192771071E-3</v>
      </c>
      <c r="K582" s="123">
        <f t="shared" si="36"/>
        <v>1.6528925619834673E-2</v>
      </c>
    </row>
    <row r="583" spans="2:11" x14ac:dyDescent="0.2">
      <c r="B583" s="124">
        <v>43230</v>
      </c>
      <c r="C583" s="49">
        <f>+BBVA!E576</f>
        <v>267</v>
      </c>
      <c r="D583" s="49">
        <f>+DAVIVIENDA!E576</f>
        <v>33020</v>
      </c>
      <c r="E583" s="49">
        <f>+AVAL!E576</f>
        <v>1220</v>
      </c>
      <c r="F583" s="68">
        <f t="shared" si="33"/>
        <v>213795835.93584904</v>
      </c>
      <c r="G583" s="68">
        <f t="shared" si="34"/>
        <v>226606017.60608023</v>
      </c>
      <c r="H583" s="68">
        <f t="shared" si="35"/>
        <v>279867167.76216215</v>
      </c>
      <c r="I583" s="123">
        <f t="shared" si="36"/>
        <v>1.9083969465648738E-2</v>
      </c>
      <c r="J583" s="123">
        <f t="shared" si="36"/>
        <v>-8.4084084084083965E-3</v>
      </c>
      <c r="K583" s="123">
        <f t="shared" si="36"/>
        <v>-8.1300813008130957E-3</v>
      </c>
    </row>
    <row r="584" spans="2:11" x14ac:dyDescent="0.2">
      <c r="B584" s="124">
        <v>43231</v>
      </c>
      <c r="C584" s="49">
        <f>+BBVA!E577</f>
        <v>268</v>
      </c>
      <c r="D584" s="49">
        <f>+DAVIVIENDA!E577</f>
        <v>32500</v>
      </c>
      <c r="E584" s="49">
        <f>+AVAL!E577</f>
        <v>1205</v>
      </c>
      <c r="F584" s="68">
        <f t="shared" si="33"/>
        <v>214596569.40377358</v>
      </c>
      <c r="G584" s="68">
        <f t="shared" si="34"/>
        <v>223037418.90362227</v>
      </c>
      <c r="H584" s="68">
        <f t="shared" si="35"/>
        <v>276426177.99459463</v>
      </c>
      <c r="I584" s="123">
        <f t="shared" si="36"/>
        <v>3.7453183520599581E-3</v>
      </c>
      <c r="J584" s="123">
        <f t="shared" si="36"/>
        <v>-1.5748031496063027E-2</v>
      </c>
      <c r="K584" s="123">
        <f t="shared" si="36"/>
        <v>-1.2295081967212929E-2</v>
      </c>
    </row>
    <row r="585" spans="2:11" x14ac:dyDescent="0.2">
      <c r="B585" s="124">
        <v>43235</v>
      </c>
      <c r="C585" s="49">
        <f>+BBVA!E578</f>
        <v>268</v>
      </c>
      <c r="D585" s="49">
        <f>+DAVIVIENDA!E578</f>
        <v>32700</v>
      </c>
      <c r="E585" s="49">
        <f>+AVAL!E578</f>
        <v>1190</v>
      </c>
      <c r="F585" s="68">
        <f t="shared" si="33"/>
        <v>214596569.40377358</v>
      </c>
      <c r="G585" s="68">
        <f t="shared" si="34"/>
        <v>224409956.86610609</v>
      </c>
      <c r="H585" s="68">
        <f t="shared" si="35"/>
        <v>272985188.22702706</v>
      </c>
      <c r="I585" s="123">
        <f t="shared" si="36"/>
        <v>0</v>
      </c>
      <c r="J585" s="123">
        <f t="shared" si="36"/>
        <v>6.153846153846127E-3</v>
      </c>
      <c r="K585" s="123">
        <f t="shared" si="36"/>
        <v>-1.2448132780083013E-2</v>
      </c>
    </row>
    <row r="586" spans="2:11" x14ac:dyDescent="0.2">
      <c r="B586" s="124">
        <v>43236</v>
      </c>
      <c r="C586" s="49">
        <f>+BBVA!E579</f>
        <v>268</v>
      </c>
      <c r="D586" s="49">
        <f>+DAVIVIENDA!E579</f>
        <v>32460</v>
      </c>
      <c r="E586" s="49">
        <f>+AVAL!E579</f>
        <v>1190</v>
      </c>
      <c r="F586" s="68">
        <f t="shared" si="33"/>
        <v>214596569.40377358</v>
      </c>
      <c r="G586" s="68">
        <f t="shared" si="34"/>
        <v>222762911.31112549</v>
      </c>
      <c r="H586" s="68">
        <f t="shared" si="35"/>
        <v>272985188.22702706</v>
      </c>
      <c r="I586" s="123">
        <f t="shared" si="36"/>
        <v>0</v>
      </c>
      <c r="J586" s="123">
        <f t="shared" si="36"/>
        <v>-7.3394495412844509E-3</v>
      </c>
      <c r="K586" s="123">
        <f t="shared" si="36"/>
        <v>0</v>
      </c>
    </row>
    <row r="587" spans="2:11" x14ac:dyDescent="0.2">
      <c r="B587" s="124">
        <v>43237</v>
      </c>
      <c r="C587" s="49">
        <f>+BBVA!E580</f>
        <v>268</v>
      </c>
      <c r="D587" s="49">
        <f>+DAVIVIENDA!E580</f>
        <v>32360</v>
      </c>
      <c r="E587" s="49">
        <f>+AVAL!E580</f>
        <v>1200</v>
      </c>
      <c r="F587" s="68">
        <f t="shared" ref="F587:F650" si="37">+$D$4*C587</f>
        <v>214596569.40377358</v>
      </c>
      <c r="G587" s="68">
        <f t="shared" ref="G587:G650" si="38">+$E$4*D587</f>
        <v>222076642.32988358</v>
      </c>
      <c r="H587" s="68">
        <f t="shared" ref="H587:H650" si="39">+$F$4*E587</f>
        <v>275279181.4054054</v>
      </c>
      <c r="I587" s="123">
        <f t="shared" ref="I587:K650" si="40">+(F587-F586)/F586</f>
        <v>0</v>
      </c>
      <c r="J587" s="123">
        <f t="shared" si="40"/>
        <v>-3.0807147258163762E-3</v>
      </c>
      <c r="K587" s="123">
        <f t="shared" si="40"/>
        <v>8.4033613445376864E-3</v>
      </c>
    </row>
    <row r="588" spans="2:11" x14ac:dyDescent="0.2">
      <c r="B588" s="124">
        <v>43238</v>
      </c>
      <c r="C588" s="49">
        <f>+BBVA!E581</f>
        <v>268</v>
      </c>
      <c r="D588" s="49">
        <f>+DAVIVIENDA!E581</f>
        <v>32220</v>
      </c>
      <c r="E588" s="49">
        <f>+AVAL!E581</f>
        <v>1195</v>
      </c>
      <c r="F588" s="68">
        <f t="shared" si="37"/>
        <v>214596569.40377358</v>
      </c>
      <c r="G588" s="68">
        <f t="shared" si="38"/>
        <v>221115865.75614491</v>
      </c>
      <c r="H588" s="68">
        <f t="shared" si="39"/>
        <v>274132184.81621623</v>
      </c>
      <c r="I588" s="123">
        <f t="shared" si="40"/>
        <v>0</v>
      </c>
      <c r="J588" s="123">
        <f t="shared" si="40"/>
        <v>-4.326328800988803E-3</v>
      </c>
      <c r="K588" s="123">
        <f t="shared" si="40"/>
        <v>-4.1666666666666033E-3</v>
      </c>
    </row>
    <row r="589" spans="2:11" x14ac:dyDescent="0.2">
      <c r="B589" s="124">
        <v>43241</v>
      </c>
      <c r="C589" s="49">
        <f>+BBVA!E582</f>
        <v>268</v>
      </c>
      <c r="D589" s="49">
        <f>+DAVIVIENDA!E582</f>
        <v>32160</v>
      </c>
      <c r="E589" s="49">
        <f>+AVAL!E582</f>
        <v>1190</v>
      </c>
      <c r="F589" s="68">
        <f t="shared" si="37"/>
        <v>214596569.40377358</v>
      </c>
      <c r="G589" s="68">
        <f t="shared" si="38"/>
        <v>220704104.36739975</v>
      </c>
      <c r="H589" s="68">
        <f t="shared" si="39"/>
        <v>272985188.22702706</v>
      </c>
      <c r="I589" s="123">
        <f t="shared" si="40"/>
        <v>0</v>
      </c>
      <c r="J589" s="123">
        <f t="shared" si="40"/>
        <v>-1.8621973929236956E-3</v>
      </c>
      <c r="K589" s="123">
        <f t="shared" si="40"/>
        <v>-4.1841004184099782E-3</v>
      </c>
    </row>
    <row r="590" spans="2:11" x14ac:dyDescent="0.2">
      <c r="B590" s="124">
        <v>43242</v>
      </c>
      <c r="C590" s="49">
        <f>+BBVA!E583</f>
        <v>268</v>
      </c>
      <c r="D590" s="49">
        <f>+DAVIVIENDA!E583</f>
        <v>33000</v>
      </c>
      <c r="E590" s="49">
        <f>+AVAL!E583</f>
        <v>1235</v>
      </c>
      <c r="F590" s="68">
        <f t="shared" si="37"/>
        <v>214596569.40377358</v>
      </c>
      <c r="G590" s="68">
        <f t="shared" si="38"/>
        <v>226468763.80983183</v>
      </c>
      <c r="H590" s="68">
        <f t="shared" si="39"/>
        <v>283308157.52972972</v>
      </c>
      <c r="I590" s="123">
        <f t="shared" si="40"/>
        <v>0</v>
      </c>
      <c r="J590" s="123">
        <f t="shared" si="40"/>
        <v>2.6119402985074595E-2</v>
      </c>
      <c r="K590" s="123">
        <f t="shared" si="40"/>
        <v>3.7815126050420027E-2</v>
      </c>
    </row>
    <row r="591" spans="2:11" x14ac:dyDescent="0.2">
      <c r="B591" s="124">
        <v>43243</v>
      </c>
      <c r="C591" s="49">
        <f>+BBVA!E584</f>
        <v>270</v>
      </c>
      <c r="D591" s="49">
        <f>+DAVIVIENDA!E584</f>
        <v>33100</v>
      </c>
      <c r="E591" s="49">
        <f>+AVAL!E584</f>
        <v>1205</v>
      </c>
      <c r="F591" s="68">
        <f t="shared" si="37"/>
        <v>216198036.33962265</v>
      </c>
      <c r="G591" s="68">
        <f t="shared" si="38"/>
        <v>227155032.79107374</v>
      </c>
      <c r="H591" s="68">
        <f t="shared" si="39"/>
        <v>276426177.99459463</v>
      </c>
      <c r="I591" s="123">
        <f t="shared" si="40"/>
        <v>7.462686567164244E-3</v>
      </c>
      <c r="J591" s="123">
        <f t="shared" si="40"/>
        <v>3.0303030303030173E-3</v>
      </c>
      <c r="K591" s="123">
        <f t="shared" si="40"/>
        <v>-2.4291497975708346E-2</v>
      </c>
    </row>
    <row r="592" spans="2:11" x14ac:dyDescent="0.2">
      <c r="B592" s="124">
        <v>43244</v>
      </c>
      <c r="C592" s="49">
        <f>+BBVA!E585</f>
        <v>284</v>
      </c>
      <c r="D592" s="49">
        <f>+DAVIVIENDA!E585</f>
        <v>33500</v>
      </c>
      <c r="E592" s="49">
        <f>+AVAL!E585</f>
        <v>1220</v>
      </c>
      <c r="F592" s="68">
        <f t="shared" si="37"/>
        <v>227408304.89056602</v>
      </c>
      <c r="G592" s="68">
        <f t="shared" si="38"/>
        <v>229900108.71604142</v>
      </c>
      <c r="H592" s="68">
        <f t="shared" si="39"/>
        <v>279867167.76216215</v>
      </c>
      <c r="I592" s="123">
        <f t="shared" si="40"/>
        <v>5.1851851851851753E-2</v>
      </c>
      <c r="J592" s="123">
        <f t="shared" si="40"/>
        <v>1.2084592145015184E-2</v>
      </c>
      <c r="K592" s="123">
        <f t="shared" si="40"/>
        <v>1.2448132780082798E-2</v>
      </c>
    </row>
    <row r="593" spans="2:11" x14ac:dyDescent="0.2">
      <c r="B593" s="124">
        <v>43245</v>
      </c>
      <c r="C593" s="49">
        <f>+BBVA!E586</f>
        <v>284</v>
      </c>
      <c r="D593" s="49">
        <f>+DAVIVIENDA!E586</f>
        <v>33760</v>
      </c>
      <c r="E593" s="49">
        <f>+AVAL!E586</f>
        <v>1235</v>
      </c>
      <c r="F593" s="68">
        <f t="shared" si="37"/>
        <v>227408304.89056602</v>
      </c>
      <c r="G593" s="68">
        <f t="shared" si="38"/>
        <v>231684408.0672704</v>
      </c>
      <c r="H593" s="68">
        <f t="shared" si="39"/>
        <v>283308157.52972972</v>
      </c>
      <c r="I593" s="123">
        <f t="shared" si="40"/>
        <v>0</v>
      </c>
      <c r="J593" s="123">
        <f t="shared" si="40"/>
        <v>7.7611940298507641E-3</v>
      </c>
      <c r="K593" s="123">
        <f t="shared" si="40"/>
        <v>1.2295081967213142E-2</v>
      </c>
    </row>
    <row r="594" spans="2:11" x14ac:dyDescent="0.2">
      <c r="B594" s="124">
        <v>43248</v>
      </c>
      <c r="C594" s="49">
        <f>+BBVA!E587</f>
        <v>290</v>
      </c>
      <c r="D594" s="49">
        <f>+DAVIVIENDA!E587</f>
        <v>34140</v>
      </c>
      <c r="E594" s="49">
        <f>+AVAL!E587</f>
        <v>1200</v>
      </c>
      <c r="F594" s="68">
        <f t="shared" si="37"/>
        <v>232212705.6981132</v>
      </c>
      <c r="G594" s="68">
        <f t="shared" si="38"/>
        <v>234292230.19598967</v>
      </c>
      <c r="H594" s="68">
        <f t="shared" si="39"/>
        <v>275279181.4054054</v>
      </c>
      <c r="I594" s="123">
        <f t="shared" si="40"/>
        <v>2.1126760563380337E-2</v>
      </c>
      <c r="J594" s="123">
        <f t="shared" si="40"/>
        <v>1.1255924170616089E-2</v>
      </c>
      <c r="K594" s="123">
        <f t="shared" si="40"/>
        <v>-2.8340080971659909E-2</v>
      </c>
    </row>
    <row r="595" spans="2:11" x14ac:dyDescent="0.2">
      <c r="B595" s="124">
        <v>43249</v>
      </c>
      <c r="C595" s="49">
        <f>+BBVA!E588</f>
        <v>290</v>
      </c>
      <c r="D595" s="49">
        <f>+DAVIVIENDA!E588</f>
        <v>34560</v>
      </c>
      <c r="E595" s="49">
        <f>+AVAL!E588</f>
        <v>1220</v>
      </c>
      <c r="F595" s="68">
        <f t="shared" si="37"/>
        <v>232212705.6981132</v>
      </c>
      <c r="G595" s="68">
        <f t="shared" si="38"/>
        <v>237174559.91720572</v>
      </c>
      <c r="H595" s="68">
        <f t="shared" si="39"/>
        <v>279867167.76216215</v>
      </c>
      <c r="I595" s="123">
        <f t="shared" si="40"/>
        <v>0</v>
      </c>
      <c r="J595" s="123">
        <f t="shared" si="40"/>
        <v>1.2302284710017623E-2</v>
      </c>
      <c r="K595" s="123">
        <f t="shared" si="40"/>
        <v>1.6666666666666632E-2</v>
      </c>
    </row>
    <row r="596" spans="2:11" x14ac:dyDescent="0.2">
      <c r="B596" s="124">
        <v>43250</v>
      </c>
      <c r="C596" s="49">
        <f>+BBVA!E589</f>
        <v>290</v>
      </c>
      <c r="D596" s="49">
        <f>+DAVIVIENDA!E589</f>
        <v>34800</v>
      </c>
      <c r="E596" s="49">
        <f>+AVAL!E589</f>
        <v>1225</v>
      </c>
      <c r="F596" s="68">
        <f t="shared" si="37"/>
        <v>232212705.6981132</v>
      </c>
      <c r="G596" s="68">
        <f t="shared" si="38"/>
        <v>238821605.4721863</v>
      </c>
      <c r="H596" s="68">
        <f t="shared" si="39"/>
        <v>281014164.35135138</v>
      </c>
      <c r="I596" s="123">
        <f t="shared" si="40"/>
        <v>0</v>
      </c>
      <c r="J596" s="123">
        <f t="shared" si="40"/>
        <v>6.9444444444443634E-3</v>
      </c>
      <c r="K596" s="123">
        <f t="shared" si="40"/>
        <v>4.0983606557378561E-3</v>
      </c>
    </row>
    <row r="597" spans="2:11" x14ac:dyDescent="0.2">
      <c r="B597" s="124">
        <v>43251</v>
      </c>
      <c r="C597" s="49">
        <f>+BBVA!E590</f>
        <v>290</v>
      </c>
      <c r="D597" s="49">
        <f>+DAVIVIENDA!E590</f>
        <v>34460</v>
      </c>
      <c r="E597" s="49">
        <f>+AVAL!E590</f>
        <v>1240</v>
      </c>
      <c r="F597" s="68">
        <f t="shared" si="37"/>
        <v>232212705.6981132</v>
      </c>
      <c r="G597" s="68">
        <f t="shared" si="38"/>
        <v>236488290.93596378</v>
      </c>
      <c r="H597" s="68">
        <f t="shared" si="39"/>
        <v>284455154.11891896</v>
      </c>
      <c r="I597" s="123">
        <f t="shared" si="40"/>
        <v>0</v>
      </c>
      <c r="J597" s="123">
        <f t="shared" si="40"/>
        <v>-9.7701149425287685E-3</v>
      </c>
      <c r="K597" s="123">
        <f t="shared" si="40"/>
        <v>1.2244897959183699E-2</v>
      </c>
    </row>
    <row r="598" spans="2:11" x14ac:dyDescent="0.2">
      <c r="B598" s="124">
        <v>43252</v>
      </c>
      <c r="C598" s="49">
        <f>+BBVA!E591</f>
        <v>290</v>
      </c>
      <c r="D598" s="49">
        <f>+DAVIVIENDA!E591</f>
        <v>34740</v>
      </c>
      <c r="E598" s="49">
        <f>+AVAL!E591</f>
        <v>1240</v>
      </c>
      <c r="F598" s="68">
        <f t="shared" si="37"/>
        <v>232212705.6981132</v>
      </c>
      <c r="G598" s="68">
        <f t="shared" si="38"/>
        <v>238409844.08344117</v>
      </c>
      <c r="H598" s="68">
        <f t="shared" si="39"/>
        <v>284455154.11891896</v>
      </c>
      <c r="I598" s="123">
        <f t="shared" si="40"/>
        <v>0</v>
      </c>
      <c r="J598" s="123">
        <f t="shared" si="40"/>
        <v>8.1253627394081256E-3</v>
      </c>
      <c r="K598" s="123">
        <f t="shared" si="40"/>
        <v>0</v>
      </c>
    </row>
    <row r="599" spans="2:11" x14ac:dyDescent="0.2">
      <c r="B599" s="124">
        <v>43256</v>
      </c>
      <c r="C599" s="49">
        <f>+BBVA!E592</f>
        <v>290</v>
      </c>
      <c r="D599" s="49">
        <f>+DAVIVIENDA!E592</f>
        <v>34800</v>
      </c>
      <c r="E599" s="49">
        <f>+AVAL!E592</f>
        <v>1240</v>
      </c>
      <c r="F599" s="68">
        <f t="shared" si="37"/>
        <v>232212705.6981132</v>
      </c>
      <c r="G599" s="68">
        <f t="shared" si="38"/>
        <v>238821605.4721863</v>
      </c>
      <c r="H599" s="68">
        <f t="shared" si="39"/>
        <v>284455154.11891896</v>
      </c>
      <c r="I599" s="123">
        <f t="shared" si="40"/>
        <v>0</v>
      </c>
      <c r="J599" s="123">
        <f t="shared" si="40"/>
        <v>1.7271157167529398E-3</v>
      </c>
      <c r="K599" s="123">
        <f t="shared" si="40"/>
        <v>0</v>
      </c>
    </row>
    <row r="600" spans="2:11" x14ac:dyDescent="0.2">
      <c r="B600" s="124">
        <v>43257</v>
      </c>
      <c r="C600" s="49">
        <f>+BBVA!E593</f>
        <v>290</v>
      </c>
      <c r="D600" s="49">
        <f>+DAVIVIENDA!E593</f>
        <v>35200</v>
      </c>
      <c r="E600" s="49">
        <f>+AVAL!E593</f>
        <v>1225</v>
      </c>
      <c r="F600" s="68">
        <f t="shared" si="37"/>
        <v>232212705.6981132</v>
      </c>
      <c r="G600" s="68">
        <f t="shared" si="38"/>
        <v>241566681.39715397</v>
      </c>
      <c r="H600" s="68">
        <f t="shared" si="39"/>
        <v>281014164.35135138</v>
      </c>
      <c r="I600" s="123">
        <f t="shared" si="40"/>
        <v>0</v>
      </c>
      <c r="J600" s="123">
        <f t="shared" si="40"/>
        <v>1.1494252873563293E-2</v>
      </c>
      <c r="K600" s="123">
        <f t="shared" si="40"/>
        <v>-1.2096774193548411E-2</v>
      </c>
    </row>
    <row r="601" spans="2:11" x14ac:dyDescent="0.2">
      <c r="B601" s="124">
        <v>43258</v>
      </c>
      <c r="C601" s="49">
        <f>+BBVA!E594</f>
        <v>290</v>
      </c>
      <c r="D601" s="49">
        <f>+DAVIVIENDA!E594</f>
        <v>35360</v>
      </c>
      <c r="E601" s="49">
        <f>+AVAL!E594</f>
        <v>1235</v>
      </c>
      <c r="F601" s="68">
        <f t="shared" si="37"/>
        <v>232212705.6981132</v>
      </c>
      <c r="G601" s="68">
        <f t="shared" si="38"/>
        <v>242664711.76714101</v>
      </c>
      <c r="H601" s="68">
        <f t="shared" si="39"/>
        <v>283308157.52972972</v>
      </c>
      <c r="I601" s="123">
        <f t="shared" si="40"/>
        <v>0</v>
      </c>
      <c r="J601" s="123">
        <f t="shared" si="40"/>
        <v>4.5454545454544516E-3</v>
      </c>
      <c r="K601" s="123">
        <f t="shared" si="40"/>
        <v>8.1632653061223248E-3</v>
      </c>
    </row>
    <row r="602" spans="2:11" x14ac:dyDescent="0.2">
      <c r="B602" s="124">
        <v>43259</v>
      </c>
      <c r="C602" s="49">
        <f>+BBVA!E595</f>
        <v>284</v>
      </c>
      <c r="D602" s="49">
        <f>+DAVIVIENDA!E595</f>
        <v>35700</v>
      </c>
      <c r="E602" s="49">
        <f>+AVAL!E595</f>
        <v>1235</v>
      </c>
      <c r="F602" s="68">
        <f t="shared" si="37"/>
        <v>227408304.89056602</v>
      </c>
      <c r="G602" s="68">
        <f t="shared" si="38"/>
        <v>244998026.30336353</v>
      </c>
      <c r="H602" s="68">
        <f t="shared" si="39"/>
        <v>283308157.52972972</v>
      </c>
      <c r="I602" s="123">
        <f t="shared" si="40"/>
        <v>-2.0689655172413845E-2</v>
      </c>
      <c r="J602" s="123">
        <f t="shared" si="40"/>
        <v>9.6153846153846471E-3</v>
      </c>
      <c r="K602" s="123">
        <f t="shared" si="40"/>
        <v>0</v>
      </c>
    </row>
    <row r="603" spans="2:11" x14ac:dyDescent="0.2">
      <c r="B603" s="124">
        <v>43263</v>
      </c>
      <c r="C603" s="49">
        <f>+BBVA!E596</f>
        <v>290</v>
      </c>
      <c r="D603" s="49">
        <f>+DAVIVIENDA!E596</f>
        <v>35700</v>
      </c>
      <c r="E603" s="49">
        <f>+AVAL!E596</f>
        <v>1230</v>
      </c>
      <c r="F603" s="68">
        <f t="shared" si="37"/>
        <v>232212705.6981132</v>
      </c>
      <c r="G603" s="68">
        <f t="shared" si="38"/>
        <v>244998026.30336353</v>
      </c>
      <c r="H603" s="68">
        <f t="shared" si="39"/>
        <v>282161160.94054055</v>
      </c>
      <c r="I603" s="123">
        <f t="shared" si="40"/>
        <v>2.1126760563380337E-2</v>
      </c>
      <c r="J603" s="123">
        <f t="shared" si="40"/>
        <v>0</v>
      </c>
      <c r="K603" s="123">
        <f t="shared" si="40"/>
        <v>-4.0485829959513555E-3</v>
      </c>
    </row>
    <row r="604" spans="2:11" x14ac:dyDescent="0.2">
      <c r="B604" s="124">
        <v>43264</v>
      </c>
      <c r="C604" s="49">
        <f>+BBVA!E597</f>
        <v>290</v>
      </c>
      <c r="D604" s="49">
        <f>+DAVIVIENDA!E597</f>
        <v>35280</v>
      </c>
      <c r="E604" s="49">
        <f>+AVAL!E597</f>
        <v>1230</v>
      </c>
      <c r="F604" s="68">
        <f t="shared" si="37"/>
        <v>232212705.6981132</v>
      </c>
      <c r="G604" s="68">
        <f t="shared" si="38"/>
        <v>242115696.58214748</v>
      </c>
      <c r="H604" s="68">
        <f t="shared" si="39"/>
        <v>282161160.94054055</v>
      </c>
      <c r="I604" s="123">
        <f t="shared" si="40"/>
        <v>0</v>
      </c>
      <c r="J604" s="123">
        <f t="shared" si="40"/>
        <v>-1.1764705882352986E-2</v>
      </c>
      <c r="K604" s="123">
        <f t="shared" si="40"/>
        <v>0</v>
      </c>
    </row>
    <row r="605" spans="2:11" x14ac:dyDescent="0.2">
      <c r="B605" s="124">
        <v>43265</v>
      </c>
      <c r="C605" s="49">
        <f>+BBVA!E598</f>
        <v>290</v>
      </c>
      <c r="D605" s="49">
        <f>+DAVIVIENDA!E598</f>
        <v>35580</v>
      </c>
      <c r="E605" s="49">
        <f>+AVAL!E598</f>
        <v>1225</v>
      </c>
      <c r="F605" s="68">
        <f t="shared" si="37"/>
        <v>232212705.6981132</v>
      </c>
      <c r="G605" s="68">
        <f t="shared" si="38"/>
        <v>244174503.52587324</v>
      </c>
      <c r="H605" s="68">
        <f t="shared" si="39"/>
        <v>281014164.35135138</v>
      </c>
      <c r="I605" s="123">
        <f t="shared" si="40"/>
        <v>0</v>
      </c>
      <c r="J605" s="123">
        <f t="shared" si="40"/>
        <v>8.5034013605443035E-3</v>
      </c>
      <c r="K605" s="123">
        <f t="shared" si="40"/>
        <v>-4.065040650406442E-3</v>
      </c>
    </row>
    <row r="606" spans="2:11" x14ac:dyDescent="0.2">
      <c r="B606" s="124">
        <v>43266</v>
      </c>
      <c r="C606" s="49">
        <f>+BBVA!E599</f>
        <v>288</v>
      </c>
      <c r="D606" s="49">
        <f>+DAVIVIENDA!E599</f>
        <v>35200</v>
      </c>
      <c r="E606" s="49">
        <f>+AVAL!E599</f>
        <v>1220</v>
      </c>
      <c r="F606" s="68">
        <f t="shared" si="37"/>
        <v>230611238.76226413</v>
      </c>
      <c r="G606" s="68">
        <f t="shared" si="38"/>
        <v>241566681.39715397</v>
      </c>
      <c r="H606" s="68">
        <f t="shared" si="39"/>
        <v>279867167.76216215</v>
      </c>
      <c r="I606" s="123">
        <f t="shared" si="40"/>
        <v>-6.8965517241379917E-3</v>
      </c>
      <c r="J606" s="123">
        <f t="shared" si="40"/>
        <v>-1.068015739179312E-2</v>
      </c>
      <c r="K606" s="123">
        <f t="shared" si="40"/>
        <v>-4.081632653061374E-3</v>
      </c>
    </row>
    <row r="607" spans="2:11" x14ac:dyDescent="0.2">
      <c r="B607" s="124">
        <v>43269</v>
      </c>
      <c r="C607" s="49">
        <f>+BBVA!E600</f>
        <v>288</v>
      </c>
      <c r="D607" s="49">
        <f>+DAVIVIENDA!E600</f>
        <v>35400</v>
      </c>
      <c r="E607" s="49">
        <f>+AVAL!E600</f>
        <v>1220</v>
      </c>
      <c r="F607" s="68">
        <f t="shared" si="37"/>
        <v>230611238.76226413</v>
      </c>
      <c r="G607" s="68">
        <f t="shared" si="38"/>
        <v>242939219.3596378</v>
      </c>
      <c r="H607" s="68">
        <f t="shared" si="39"/>
        <v>279867167.76216215</v>
      </c>
      <c r="I607" s="123">
        <f t="shared" si="40"/>
        <v>0</v>
      </c>
      <c r="J607" s="123">
        <f t="shared" si="40"/>
        <v>5.6818181818181568E-3</v>
      </c>
      <c r="K607" s="123">
        <f t="shared" si="40"/>
        <v>0</v>
      </c>
    </row>
    <row r="608" spans="2:11" x14ac:dyDescent="0.2">
      <c r="B608" s="124">
        <v>43270</v>
      </c>
      <c r="C608" s="49">
        <f>+BBVA!E601</f>
        <v>288</v>
      </c>
      <c r="D608" s="49">
        <f>+DAVIVIENDA!E601</f>
        <v>35560</v>
      </c>
      <c r="E608" s="49">
        <f>+AVAL!E601</f>
        <v>1220</v>
      </c>
      <c r="F608" s="68">
        <f t="shared" si="37"/>
        <v>230611238.76226413</v>
      </c>
      <c r="G608" s="68">
        <f t="shared" si="38"/>
        <v>244037249.72962487</v>
      </c>
      <c r="H608" s="68">
        <f t="shared" si="39"/>
        <v>279867167.76216215</v>
      </c>
      <c r="I608" s="123">
        <f t="shared" si="40"/>
        <v>0</v>
      </c>
      <c r="J608" s="123">
        <f t="shared" si="40"/>
        <v>4.5197740112994638E-3</v>
      </c>
      <c r="K608" s="123">
        <f t="shared" si="40"/>
        <v>0</v>
      </c>
    </row>
    <row r="609" spans="2:11" x14ac:dyDescent="0.2">
      <c r="B609" s="124">
        <v>43271</v>
      </c>
      <c r="C609" s="49">
        <f>+BBVA!E602</f>
        <v>288</v>
      </c>
      <c r="D609" s="49">
        <f>+DAVIVIENDA!E602</f>
        <v>35440</v>
      </c>
      <c r="E609" s="49">
        <f>+AVAL!E602</f>
        <v>1200</v>
      </c>
      <c r="F609" s="68">
        <f t="shared" si="37"/>
        <v>230611238.76226413</v>
      </c>
      <c r="G609" s="68">
        <f t="shared" si="38"/>
        <v>243213726.95213455</v>
      </c>
      <c r="H609" s="68">
        <f t="shared" si="39"/>
        <v>275279181.4054054</v>
      </c>
      <c r="I609" s="123">
        <f t="shared" si="40"/>
        <v>0</v>
      </c>
      <c r="J609" s="123">
        <f t="shared" si="40"/>
        <v>-3.3745781777278668E-3</v>
      </c>
      <c r="K609" s="123">
        <f t="shared" si="40"/>
        <v>-1.6393442622950786E-2</v>
      </c>
    </row>
    <row r="610" spans="2:11" x14ac:dyDescent="0.2">
      <c r="B610" s="124">
        <v>43272</v>
      </c>
      <c r="C610" s="49">
        <f>+BBVA!E603</f>
        <v>288</v>
      </c>
      <c r="D610" s="49">
        <f>+DAVIVIENDA!E603</f>
        <v>35300</v>
      </c>
      <c r="E610" s="49">
        <f>+AVAL!E603</f>
        <v>1205</v>
      </c>
      <c r="F610" s="68">
        <f t="shared" si="37"/>
        <v>230611238.76226413</v>
      </c>
      <c r="G610" s="68">
        <f t="shared" si="38"/>
        <v>242252950.37839589</v>
      </c>
      <c r="H610" s="68">
        <f t="shared" si="39"/>
        <v>276426177.99459463</v>
      </c>
      <c r="I610" s="123">
        <f t="shared" si="40"/>
        <v>0</v>
      </c>
      <c r="J610" s="123">
        <f t="shared" si="40"/>
        <v>-3.9503386004514007E-3</v>
      </c>
      <c r="K610" s="123">
        <f t="shared" si="40"/>
        <v>4.1666666666668201E-3</v>
      </c>
    </row>
    <row r="611" spans="2:11" x14ac:dyDescent="0.2">
      <c r="B611" s="124">
        <v>43273</v>
      </c>
      <c r="C611" s="49">
        <f>+BBVA!E604</f>
        <v>288</v>
      </c>
      <c r="D611" s="49">
        <f>+DAVIVIENDA!E604</f>
        <v>35380</v>
      </c>
      <c r="E611" s="49">
        <f>+AVAL!E604</f>
        <v>1190</v>
      </c>
      <c r="F611" s="68">
        <f t="shared" si="37"/>
        <v>230611238.76226413</v>
      </c>
      <c r="G611" s="68">
        <f t="shared" si="38"/>
        <v>242801965.56338942</v>
      </c>
      <c r="H611" s="68">
        <f t="shared" si="39"/>
        <v>272985188.22702706</v>
      </c>
      <c r="I611" s="123">
        <f t="shared" si="40"/>
        <v>0</v>
      </c>
      <c r="J611" s="123">
        <f t="shared" si="40"/>
        <v>2.2662889518413744E-3</v>
      </c>
      <c r="K611" s="123">
        <f t="shared" si="40"/>
        <v>-1.2448132780083013E-2</v>
      </c>
    </row>
    <row r="612" spans="2:11" x14ac:dyDescent="0.2">
      <c r="B612" s="124">
        <v>43276</v>
      </c>
      <c r="C612" s="49">
        <f>+BBVA!E605</f>
        <v>288</v>
      </c>
      <c r="D612" s="49">
        <f>+DAVIVIENDA!E605</f>
        <v>35580</v>
      </c>
      <c r="E612" s="49">
        <f>+AVAL!E605</f>
        <v>1200</v>
      </c>
      <c r="F612" s="68">
        <f t="shared" si="37"/>
        <v>230611238.76226413</v>
      </c>
      <c r="G612" s="68">
        <f t="shared" si="38"/>
        <v>244174503.52587324</v>
      </c>
      <c r="H612" s="68">
        <f t="shared" si="39"/>
        <v>275279181.4054054</v>
      </c>
      <c r="I612" s="123">
        <f t="shared" si="40"/>
        <v>0</v>
      </c>
      <c r="J612" s="123">
        <f t="shared" si="40"/>
        <v>5.6529112492933612E-3</v>
      </c>
      <c r="K612" s="123">
        <f t="shared" si="40"/>
        <v>8.4033613445376864E-3</v>
      </c>
    </row>
    <row r="613" spans="2:11" x14ac:dyDescent="0.2">
      <c r="B613" s="124">
        <v>43277</v>
      </c>
      <c r="C613" s="49">
        <f>+BBVA!E606</f>
        <v>288</v>
      </c>
      <c r="D613" s="49">
        <f>+DAVIVIENDA!E606</f>
        <v>36000</v>
      </c>
      <c r="E613" s="49">
        <f>+AVAL!E606</f>
        <v>1195</v>
      </c>
      <c r="F613" s="68">
        <f t="shared" si="37"/>
        <v>230611238.76226413</v>
      </c>
      <c r="G613" s="68">
        <f t="shared" si="38"/>
        <v>247056833.24708927</v>
      </c>
      <c r="H613" s="68">
        <f t="shared" si="39"/>
        <v>274132184.81621623</v>
      </c>
      <c r="I613" s="123">
        <f t="shared" si="40"/>
        <v>0</v>
      </c>
      <c r="J613" s="123">
        <f t="shared" si="40"/>
        <v>1.1804384485666028E-2</v>
      </c>
      <c r="K613" s="123">
        <f t="shared" si="40"/>
        <v>-4.1666666666666033E-3</v>
      </c>
    </row>
    <row r="614" spans="2:11" x14ac:dyDescent="0.2">
      <c r="B614" s="124">
        <v>43278</v>
      </c>
      <c r="C614" s="49">
        <f>+BBVA!E607</f>
        <v>288</v>
      </c>
      <c r="D614" s="49">
        <f>+DAVIVIENDA!E607</f>
        <v>35840</v>
      </c>
      <c r="E614" s="49">
        <f>+AVAL!E607</f>
        <v>1220</v>
      </c>
      <c r="F614" s="68">
        <f t="shared" si="37"/>
        <v>230611238.76226413</v>
      </c>
      <c r="G614" s="68">
        <f t="shared" si="38"/>
        <v>245958802.87710223</v>
      </c>
      <c r="H614" s="68">
        <f t="shared" si="39"/>
        <v>279867167.76216215</v>
      </c>
      <c r="I614" s="123">
        <f t="shared" si="40"/>
        <v>0</v>
      </c>
      <c r="J614" s="123">
        <f t="shared" si="40"/>
        <v>-4.4444444444443525E-3</v>
      </c>
      <c r="K614" s="123">
        <f t="shared" si="40"/>
        <v>2.0920502092050108E-2</v>
      </c>
    </row>
    <row r="615" spans="2:11" x14ac:dyDescent="0.2">
      <c r="B615" s="124">
        <v>43279</v>
      </c>
      <c r="C615" s="49">
        <f>+BBVA!E608</f>
        <v>288</v>
      </c>
      <c r="D615" s="49">
        <f>+DAVIVIENDA!E608</f>
        <v>35700</v>
      </c>
      <c r="E615" s="49">
        <f>+AVAL!E608</f>
        <v>1225</v>
      </c>
      <c r="F615" s="68">
        <f t="shared" si="37"/>
        <v>230611238.76226413</v>
      </c>
      <c r="G615" s="68">
        <f t="shared" si="38"/>
        <v>244998026.30336353</v>
      </c>
      <c r="H615" s="68">
        <f t="shared" si="39"/>
        <v>281014164.35135138</v>
      </c>
      <c r="I615" s="123">
        <f t="shared" si="40"/>
        <v>0</v>
      </c>
      <c r="J615" s="123">
        <f t="shared" si="40"/>
        <v>-3.9062500000000555E-3</v>
      </c>
      <c r="K615" s="123">
        <f t="shared" si="40"/>
        <v>4.0983606557378561E-3</v>
      </c>
    </row>
    <row r="616" spans="2:11" x14ac:dyDescent="0.2">
      <c r="B616" s="124">
        <v>43280</v>
      </c>
      <c r="C616" s="49">
        <f>+BBVA!E609</f>
        <v>288</v>
      </c>
      <c r="D616" s="49">
        <f>+DAVIVIENDA!E609</f>
        <v>37000</v>
      </c>
      <c r="E616" s="49">
        <f>+AVAL!E609</f>
        <v>1210</v>
      </c>
      <c r="F616" s="68">
        <f t="shared" si="37"/>
        <v>230611238.76226413</v>
      </c>
      <c r="G616" s="68">
        <f t="shared" si="38"/>
        <v>253919523.05950841</v>
      </c>
      <c r="H616" s="68">
        <f t="shared" si="39"/>
        <v>277573174.58378381</v>
      </c>
      <c r="I616" s="123">
        <f t="shared" si="40"/>
        <v>0</v>
      </c>
      <c r="J616" s="123">
        <f t="shared" si="40"/>
        <v>3.6414565826330493E-2</v>
      </c>
      <c r="K616" s="123">
        <f t="shared" si="40"/>
        <v>-1.2244897959183699E-2</v>
      </c>
    </row>
    <row r="617" spans="2:11" x14ac:dyDescent="0.2">
      <c r="B617" s="124">
        <v>43284</v>
      </c>
      <c r="C617" s="49">
        <f>+BBVA!E610</f>
        <v>288</v>
      </c>
      <c r="D617" s="49">
        <f>+DAVIVIENDA!E610</f>
        <v>37080</v>
      </c>
      <c r="E617" s="49">
        <f>+AVAL!E610</f>
        <v>1190</v>
      </c>
      <c r="F617" s="68">
        <f t="shared" si="37"/>
        <v>230611238.76226413</v>
      </c>
      <c r="G617" s="68">
        <f t="shared" si="38"/>
        <v>254468538.24450195</v>
      </c>
      <c r="H617" s="68">
        <f t="shared" si="39"/>
        <v>272985188.22702706</v>
      </c>
      <c r="I617" s="123">
        <f t="shared" si="40"/>
        <v>0</v>
      </c>
      <c r="J617" s="123">
        <f t="shared" si="40"/>
        <v>2.1621621621621761E-3</v>
      </c>
      <c r="K617" s="123">
        <f t="shared" si="40"/>
        <v>-1.6528925619834673E-2</v>
      </c>
    </row>
    <row r="618" spans="2:11" x14ac:dyDescent="0.2">
      <c r="B618" s="124">
        <v>43285</v>
      </c>
      <c r="C618" s="49">
        <f>+BBVA!E611</f>
        <v>288</v>
      </c>
      <c r="D618" s="49">
        <f>+DAVIVIENDA!E611</f>
        <v>37160</v>
      </c>
      <c r="E618" s="49">
        <f>+AVAL!E611</f>
        <v>1190</v>
      </c>
      <c r="F618" s="68">
        <f t="shared" si="37"/>
        <v>230611238.76226413</v>
      </c>
      <c r="G618" s="68">
        <f t="shared" si="38"/>
        <v>255017553.42949548</v>
      </c>
      <c r="H618" s="68">
        <f t="shared" si="39"/>
        <v>272985188.22702706</v>
      </c>
      <c r="I618" s="123">
        <f t="shared" si="40"/>
        <v>0</v>
      </c>
      <c r="J618" s="123">
        <f t="shared" si="40"/>
        <v>2.1574973031283852E-3</v>
      </c>
      <c r="K618" s="123">
        <f t="shared" si="40"/>
        <v>0</v>
      </c>
    </row>
    <row r="619" spans="2:11" x14ac:dyDescent="0.2">
      <c r="B619" s="124">
        <v>43286</v>
      </c>
      <c r="C619" s="49">
        <f>+BBVA!E612</f>
        <v>285</v>
      </c>
      <c r="D619" s="49">
        <f>+DAVIVIENDA!E612</f>
        <v>37800</v>
      </c>
      <c r="E619" s="49">
        <f>+AVAL!E612</f>
        <v>1220</v>
      </c>
      <c r="F619" s="68">
        <f t="shared" si="37"/>
        <v>228209038.35849056</v>
      </c>
      <c r="G619" s="68">
        <f t="shared" si="38"/>
        <v>259409674.90944374</v>
      </c>
      <c r="H619" s="68">
        <f t="shared" si="39"/>
        <v>279867167.76216215</v>
      </c>
      <c r="I619" s="123">
        <f t="shared" si="40"/>
        <v>-1.041666666666663E-2</v>
      </c>
      <c r="J619" s="123">
        <f t="shared" si="40"/>
        <v>1.7222820236813773E-2</v>
      </c>
      <c r="K619" s="123">
        <f t="shared" si="40"/>
        <v>2.5210084033613279E-2</v>
      </c>
    </row>
    <row r="620" spans="2:11" x14ac:dyDescent="0.2">
      <c r="B620" s="124">
        <v>43287</v>
      </c>
      <c r="C620" s="49">
        <f>+BBVA!E613</f>
        <v>285</v>
      </c>
      <c r="D620" s="49">
        <f>+DAVIVIENDA!E613</f>
        <v>36840</v>
      </c>
      <c r="E620" s="49">
        <f>+AVAL!E613</f>
        <v>1195</v>
      </c>
      <c r="F620" s="68">
        <f t="shared" si="37"/>
        <v>228209038.35849056</v>
      </c>
      <c r="G620" s="68">
        <f t="shared" si="38"/>
        <v>252821492.68952137</v>
      </c>
      <c r="H620" s="68">
        <f t="shared" si="39"/>
        <v>274132184.81621623</v>
      </c>
      <c r="I620" s="123">
        <f t="shared" si="40"/>
        <v>0</v>
      </c>
      <c r="J620" s="123">
        <f t="shared" si="40"/>
        <v>-2.5396825396825331E-2</v>
      </c>
      <c r="K620" s="123">
        <f t="shared" si="40"/>
        <v>-2.0491803278688429E-2</v>
      </c>
    </row>
    <row r="621" spans="2:11" x14ac:dyDescent="0.2">
      <c r="B621" s="124">
        <v>43290</v>
      </c>
      <c r="C621" s="49">
        <f>+BBVA!E614</f>
        <v>285</v>
      </c>
      <c r="D621" s="49">
        <f>+DAVIVIENDA!E614</f>
        <v>36520</v>
      </c>
      <c r="E621" s="49">
        <f>+AVAL!E614</f>
        <v>1195</v>
      </c>
      <c r="F621" s="68">
        <f t="shared" si="37"/>
        <v>228209038.35849056</v>
      </c>
      <c r="G621" s="68">
        <f t="shared" si="38"/>
        <v>250625431.94954723</v>
      </c>
      <c r="H621" s="68">
        <f t="shared" si="39"/>
        <v>274132184.81621623</v>
      </c>
      <c r="I621" s="123">
        <f t="shared" si="40"/>
        <v>0</v>
      </c>
      <c r="J621" s="123">
        <f t="shared" si="40"/>
        <v>-8.6862106406080906E-3</v>
      </c>
      <c r="K621" s="123">
        <f t="shared" si="40"/>
        <v>0</v>
      </c>
    </row>
    <row r="622" spans="2:11" x14ac:dyDescent="0.2">
      <c r="B622" s="124">
        <v>43291</v>
      </c>
      <c r="C622" s="49">
        <f>+BBVA!E615</f>
        <v>285</v>
      </c>
      <c r="D622" s="49">
        <f>+DAVIVIENDA!E615</f>
        <v>36720</v>
      </c>
      <c r="E622" s="49">
        <f>+AVAL!E615</f>
        <v>1220</v>
      </c>
      <c r="F622" s="68">
        <f t="shared" si="37"/>
        <v>228209038.35849056</v>
      </c>
      <c r="G622" s="68">
        <f t="shared" si="38"/>
        <v>251997969.91203105</v>
      </c>
      <c r="H622" s="68">
        <f t="shared" si="39"/>
        <v>279867167.76216215</v>
      </c>
      <c r="I622" s="123">
        <f t="shared" si="40"/>
        <v>0</v>
      </c>
      <c r="J622" s="123">
        <f t="shared" si="40"/>
        <v>5.4764512595837653E-3</v>
      </c>
      <c r="K622" s="123">
        <f t="shared" si="40"/>
        <v>2.0920502092050108E-2</v>
      </c>
    </row>
    <row r="623" spans="2:11" x14ac:dyDescent="0.2">
      <c r="B623" s="124">
        <v>43292</v>
      </c>
      <c r="C623" s="49">
        <f>+BBVA!E616</f>
        <v>285</v>
      </c>
      <c r="D623" s="49">
        <f>+DAVIVIENDA!E616</f>
        <v>36720</v>
      </c>
      <c r="E623" s="49">
        <f>+AVAL!E616</f>
        <v>1200</v>
      </c>
      <c r="F623" s="68">
        <f t="shared" si="37"/>
        <v>228209038.35849056</v>
      </c>
      <c r="G623" s="68">
        <f t="shared" si="38"/>
        <v>251997969.91203105</v>
      </c>
      <c r="H623" s="68">
        <f t="shared" si="39"/>
        <v>275279181.4054054</v>
      </c>
      <c r="I623" s="123">
        <f t="shared" si="40"/>
        <v>0</v>
      </c>
      <c r="J623" s="123">
        <f t="shared" si="40"/>
        <v>0</v>
      </c>
      <c r="K623" s="123">
        <f t="shared" si="40"/>
        <v>-1.6393442622950786E-2</v>
      </c>
    </row>
    <row r="624" spans="2:11" x14ac:dyDescent="0.2">
      <c r="B624" s="124">
        <v>43293</v>
      </c>
      <c r="C624" s="49">
        <f>+BBVA!E617</f>
        <v>285</v>
      </c>
      <c r="D624" s="49">
        <f>+DAVIVIENDA!E617</f>
        <v>36720</v>
      </c>
      <c r="E624" s="49">
        <f>+AVAL!E617</f>
        <v>1200</v>
      </c>
      <c r="F624" s="68">
        <f t="shared" si="37"/>
        <v>228209038.35849056</v>
      </c>
      <c r="G624" s="68">
        <f t="shared" si="38"/>
        <v>251997969.91203105</v>
      </c>
      <c r="H624" s="68">
        <f t="shared" si="39"/>
        <v>275279181.4054054</v>
      </c>
      <c r="I624" s="123">
        <f t="shared" si="40"/>
        <v>0</v>
      </c>
      <c r="J624" s="123">
        <f t="shared" si="40"/>
        <v>0</v>
      </c>
      <c r="K624" s="123">
        <f t="shared" si="40"/>
        <v>0</v>
      </c>
    </row>
    <row r="625" spans="2:11" x14ac:dyDescent="0.2">
      <c r="B625" s="124">
        <v>43294</v>
      </c>
      <c r="C625" s="49">
        <f>+BBVA!E618</f>
        <v>285</v>
      </c>
      <c r="D625" s="49">
        <f>+DAVIVIENDA!E618</f>
        <v>36720</v>
      </c>
      <c r="E625" s="49">
        <f>+AVAL!E618</f>
        <v>1190</v>
      </c>
      <c r="F625" s="68">
        <f t="shared" si="37"/>
        <v>228209038.35849056</v>
      </c>
      <c r="G625" s="68">
        <f t="shared" si="38"/>
        <v>251997969.91203105</v>
      </c>
      <c r="H625" s="68">
        <f t="shared" si="39"/>
        <v>272985188.22702706</v>
      </c>
      <c r="I625" s="123">
        <f t="shared" si="40"/>
        <v>0</v>
      </c>
      <c r="J625" s="123">
        <f t="shared" si="40"/>
        <v>0</v>
      </c>
      <c r="K625" s="123">
        <f t="shared" si="40"/>
        <v>-8.3333333333332066E-3</v>
      </c>
    </row>
    <row r="626" spans="2:11" x14ac:dyDescent="0.2">
      <c r="B626" s="124">
        <v>43297</v>
      </c>
      <c r="C626" s="49">
        <f>+BBVA!E619</f>
        <v>285</v>
      </c>
      <c r="D626" s="49">
        <f>+DAVIVIENDA!E619</f>
        <v>36980</v>
      </c>
      <c r="E626" s="49">
        <f>+AVAL!E619</f>
        <v>1180</v>
      </c>
      <c r="F626" s="68">
        <f t="shared" si="37"/>
        <v>228209038.35849056</v>
      </c>
      <c r="G626" s="68">
        <f t="shared" si="38"/>
        <v>253782269.26326004</v>
      </c>
      <c r="H626" s="68">
        <f t="shared" si="39"/>
        <v>270691195.04864866</v>
      </c>
      <c r="I626" s="123">
        <f t="shared" si="40"/>
        <v>0</v>
      </c>
      <c r="J626" s="123">
        <f t="shared" si="40"/>
        <v>7.0806100217865086E-3</v>
      </c>
      <c r="K626" s="123">
        <f t="shared" si="40"/>
        <v>-8.403361344537905E-3</v>
      </c>
    </row>
    <row r="627" spans="2:11" x14ac:dyDescent="0.2">
      <c r="B627" s="124">
        <v>43298</v>
      </c>
      <c r="C627" s="49">
        <f>+BBVA!E620</f>
        <v>280</v>
      </c>
      <c r="D627" s="49">
        <f>+DAVIVIENDA!E620</f>
        <v>36980</v>
      </c>
      <c r="E627" s="49">
        <f>+AVAL!E620</f>
        <v>1185</v>
      </c>
      <c r="F627" s="68">
        <f t="shared" si="37"/>
        <v>224205371.01886791</v>
      </c>
      <c r="G627" s="68">
        <f t="shared" si="38"/>
        <v>253782269.26326004</v>
      </c>
      <c r="H627" s="68">
        <f t="shared" si="39"/>
        <v>271838191.63783783</v>
      </c>
      <c r="I627" s="123">
        <f t="shared" si="40"/>
        <v>-1.754385964912283E-2</v>
      </c>
      <c r="J627" s="123">
        <f t="shared" si="40"/>
        <v>0</v>
      </c>
      <c r="K627" s="123">
        <f t="shared" si="40"/>
        <v>4.2372881355931561E-3</v>
      </c>
    </row>
    <row r="628" spans="2:11" x14ac:dyDescent="0.2">
      <c r="B628" s="124">
        <v>43299</v>
      </c>
      <c r="C628" s="49">
        <f>+BBVA!E621</f>
        <v>279</v>
      </c>
      <c r="D628" s="49">
        <f>+DAVIVIENDA!E621</f>
        <v>36860</v>
      </c>
      <c r="E628" s="49">
        <f>+AVAL!E621</f>
        <v>1175</v>
      </c>
      <c r="F628" s="68">
        <f t="shared" si="37"/>
        <v>223404637.5509434</v>
      </c>
      <c r="G628" s="68">
        <f t="shared" si="38"/>
        <v>252958746.48576975</v>
      </c>
      <c r="H628" s="68">
        <f t="shared" si="39"/>
        <v>269544198.45945948</v>
      </c>
      <c r="I628" s="123">
        <f t="shared" si="40"/>
        <v>-3.5714285714284698E-3</v>
      </c>
      <c r="J628" s="123">
        <f t="shared" si="40"/>
        <v>-3.2449972958355491E-3</v>
      </c>
      <c r="K628" s="123">
        <f t="shared" si="40"/>
        <v>-8.4388185654007165E-3</v>
      </c>
    </row>
    <row r="629" spans="2:11" x14ac:dyDescent="0.2">
      <c r="B629" s="124">
        <v>43300</v>
      </c>
      <c r="C629" s="49">
        <f>+BBVA!E622</f>
        <v>279</v>
      </c>
      <c r="D629" s="49">
        <f>+DAVIVIENDA!E622</f>
        <v>36840</v>
      </c>
      <c r="E629" s="49">
        <f>+AVAL!E622</f>
        <v>1165</v>
      </c>
      <c r="F629" s="68">
        <f t="shared" si="37"/>
        <v>223404637.5509434</v>
      </c>
      <c r="G629" s="68">
        <f t="shared" si="38"/>
        <v>252821492.68952137</v>
      </c>
      <c r="H629" s="68">
        <f t="shared" si="39"/>
        <v>267250205.28108111</v>
      </c>
      <c r="I629" s="123">
        <f t="shared" si="40"/>
        <v>0</v>
      </c>
      <c r="J629" s="123">
        <f t="shared" si="40"/>
        <v>-5.4259359739552483E-4</v>
      </c>
      <c r="K629" s="123">
        <f t="shared" si="40"/>
        <v>-8.5106382978723215E-3</v>
      </c>
    </row>
    <row r="630" spans="2:11" x14ac:dyDescent="0.2">
      <c r="B630" s="124">
        <v>43304</v>
      </c>
      <c r="C630" s="49">
        <f>+BBVA!E623</f>
        <v>279</v>
      </c>
      <c r="D630" s="49">
        <f>+DAVIVIENDA!E623</f>
        <v>36820</v>
      </c>
      <c r="E630" s="49">
        <f>+AVAL!E623</f>
        <v>1170</v>
      </c>
      <c r="F630" s="68">
        <f t="shared" si="37"/>
        <v>223404637.5509434</v>
      </c>
      <c r="G630" s="68">
        <f t="shared" si="38"/>
        <v>252684238.89327297</v>
      </c>
      <c r="H630" s="68">
        <f t="shared" si="39"/>
        <v>268397201.87027028</v>
      </c>
      <c r="I630" s="123">
        <f t="shared" si="40"/>
        <v>0</v>
      </c>
      <c r="J630" s="123">
        <f t="shared" si="40"/>
        <v>-5.4288816503809403E-4</v>
      </c>
      <c r="K630" s="123">
        <f t="shared" si="40"/>
        <v>4.2918454935621658E-3</v>
      </c>
    </row>
    <row r="631" spans="2:11" x14ac:dyDescent="0.2">
      <c r="B631" s="124">
        <v>43305</v>
      </c>
      <c r="C631" s="49">
        <f>+BBVA!E624</f>
        <v>279</v>
      </c>
      <c r="D631" s="49">
        <f>+DAVIVIENDA!E624</f>
        <v>36800</v>
      </c>
      <c r="E631" s="49">
        <f>+AVAL!E624</f>
        <v>1165</v>
      </c>
      <c r="F631" s="68">
        <f t="shared" si="37"/>
        <v>223404637.5509434</v>
      </c>
      <c r="G631" s="68">
        <f t="shared" si="38"/>
        <v>252546985.09702459</v>
      </c>
      <c r="H631" s="68">
        <f t="shared" si="39"/>
        <v>267250205.28108111</v>
      </c>
      <c r="I631" s="123">
        <f t="shared" si="40"/>
        <v>0</v>
      </c>
      <c r="J631" s="123">
        <f t="shared" si="40"/>
        <v>-5.4318305268873015E-4</v>
      </c>
      <c r="K631" s="123">
        <f t="shared" si="40"/>
        <v>-4.2735042735042089E-3</v>
      </c>
    </row>
    <row r="632" spans="2:11" x14ac:dyDescent="0.2">
      <c r="B632" s="124">
        <v>43306</v>
      </c>
      <c r="C632" s="49">
        <f>+BBVA!E625</f>
        <v>279</v>
      </c>
      <c r="D632" s="49">
        <f>+DAVIVIENDA!E625</f>
        <v>36600</v>
      </c>
      <c r="E632" s="49">
        <f>+AVAL!E625</f>
        <v>1170</v>
      </c>
      <c r="F632" s="68">
        <f t="shared" si="37"/>
        <v>223404637.5509434</v>
      </c>
      <c r="G632" s="68">
        <f t="shared" si="38"/>
        <v>251174447.13454077</v>
      </c>
      <c r="H632" s="68">
        <f t="shared" si="39"/>
        <v>268397201.87027028</v>
      </c>
      <c r="I632" s="123">
        <f t="shared" si="40"/>
        <v>0</v>
      </c>
      <c r="J632" s="123">
        <f t="shared" si="40"/>
        <v>-5.4347826086956286E-3</v>
      </c>
      <c r="K632" s="123">
        <f t="shared" si="40"/>
        <v>4.2918454935621658E-3</v>
      </c>
    </row>
    <row r="633" spans="2:11" x14ac:dyDescent="0.2">
      <c r="B633" s="124">
        <v>43307</v>
      </c>
      <c r="C633" s="49">
        <f>+BBVA!E626</f>
        <v>280</v>
      </c>
      <c r="D633" s="49">
        <f>+DAVIVIENDA!E626</f>
        <v>36600</v>
      </c>
      <c r="E633" s="49">
        <f>+AVAL!E626</f>
        <v>1200</v>
      </c>
      <c r="F633" s="68">
        <f t="shared" si="37"/>
        <v>224205371.01886791</v>
      </c>
      <c r="G633" s="68">
        <f t="shared" si="38"/>
        <v>251174447.13454077</v>
      </c>
      <c r="H633" s="68">
        <f t="shared" si="39"/>
        <v>275279181.4054054</v>
      </c>
      <c r="I633" s="123">
        <f t="shared" si="40"/>
        <v>3.5842293906809012E-3</v>
      </c>
      <c r="J633" s="123">
        <f t="shared" si="40"/>
        <v>0</v>
      </c>
      <c r="K633" s="123">
        <f t="shared" si="40"/>
        <v>2.5641025641025585E-2</v>
      </c>
    </row>
    <row r="634" spans="2:11" x14ac:dyDescent="0.2">
      <c r="B634" s="124">
        <v>43308</v>
      </c>
      <c r="C634" s="49">
        <f>+BBVA!E627</f>
        <v>280</v>
      </c>
      <c r="D634" s="49">
        <f>+DAVIVIENDA!E627</f>
        <v>36280</v>
      </c>
      <c r="E634" s="49">
        <f>+AVAL!E627</f>
        <v>1180</v>
      </c>
      <c r="F634" s="68">
        <f t="shared" si="37"/>
        <v>224205371.01886791</v>
      </c>
      <c r="G634" s="68">
        <f t="shared" si="38"/>
        <v>248978386.39456663</v>
      </c>
      <c r="H634" s="68">
        <f t="shared" si="39"/>
        <v>270691195.04864866</v>
      </c>
      <c r="I634" s="123">
        <f t="shared" si="40"/>
        <v>0</v>
      </c>
      <c r="J634" s="123">
        <f t="shared" si="40"/>
        <v>-8.7431693989071611E-3</v>
      </c>
      <c r="K634" s="123">
        <f t="shared" si="40"/>
        <v>-1.6666666666666632E-2</v>
      </c>
    </row>
    <row r="635" spans="2:11" x14ac:dyDescent="0.2">
      <c r="B635" s="124">
        <v>43311</v>
      </c>
      <c r="C635" s="49">
        <f>+BBVA!E628</f>
        <v>280</v>
      </c>
      <c r="D635" s="49">
        <f>+DAVIVIENDA!E628</f>
        <v>36500</v>
      </c>
      <c r="E635" s="49">
        <f>+AVAL!E628</f>
        <v>1190</v>
      </c>
      <c r="F635" s="68">
        <f t="shared" si="37"/>
        <v>224205371.01886791</v>
      </c>
      <c r="G635" s="68">
        <f t="shared" si="38"/>
        <v>250488178.15329885</v>
      </c>
      <c r="H635" s="68">
        <f t="shared" si="39"/>
        <v>272985188.22702706</v>
      </c>
      <c r="I635" s="123">
        <f t="shared" si="40"/>
        <v>0</v>
      </c>
      <c r="J635" s="123">
        <f t="shared" si="40"/>
        <v>6.0639470782801134E-3</v>
      </c>
      <c r="K635" s="123">
        <f t="shared" si="40"/>
        <v>8.4745762711865326E-3</v>
      </c>
    </row>
    <row r="636" spans="2:11" x14ac:dyDescent="0.2">
      <c r="B636" s="124">
        <v>43312</v>
      </c>
      <c r="C636" s="49">
        <f>+BBVA!E629</f>
        <v>280</v>
      </c>
      <c r="D636" s="49">
        <f>+DAVIVIENDA!E629</f>
        <v>35700</v>
      </c>
      <c r="E636" s="49">
        <f>+AVAL!E629</f>
        <v>1150</v>
      </c>
      <c r="F636" s="68">
        <f t="shared" si="37"/>
        <v>224205371.01886791</v>
      </c>
      <c r="G636" s="68">
        <f t="shared" si="38"/>
        <v>244998026.30336353</v>
      </c>
      <c r="H636" s="68">
        <f t="shared" si="39"/>
        <v>263809215.51351354</v>
      </c>
      <c r="I636" s="123">
        <f t="shared" si="40"/>
        <v>0</v>
      </c>
      <c r="J636" s="123">
        <f t="shared" si="40"/>
        <v>-2.1917808219178103E-2</v>
      </c>
      <c r="K636" s="123">
        <f t="shared" si="40"/>
        <v>-3.3613445378151294E-2</v>
      </c>
    </row>
    <row r="637" spans="2:11" x14ac:dyDescent="0.2">
      <c r="B637" s="124">
        <v>43313</v>
      </c>
      <c r="C637" s="49">
        <f>+BBVA!E630</f>
        <v>278</v>
      </c>
      <c r="D637" s="49">
        <f>+DAVIVIENDA!E630</f>
        <v>35400</v>
      </c>
      <c r="E637" s="49">
        <f>+AVAL!E630</f>
        <v>1180</v>
      </c>
      <c r="F637" s="68">
        <f t="shared" si="37"/>
        <v>222603904.08301887</v>
      </c>
      <c r="G637" s="68">
        <f t="shared" si="38"/>
        <v>242939219.3596378</v>
      </c>
      <c r="H637" s="68">
        <f t="shared" si="39"/>
        <v>270691195.04864866</v>
      </c>
      <c r="I637" s="123">
        <f t="shared" si="40"/>
        <v>-7.1428571428570724E-3</v>
      </c>
      <c r="J637" s="123">
        <f t="shared" si="40"/>
        <v>-8.4033613445377783E-3</v>
      </c>
      <c r="K637" s="123">
        <f t="shared" si="40"/>
        <v>2.608695652173907E-2</v>
      </c>
    </row>
    <row r="638" spans="2:11" x14ac:dyDescent="0.2">
      <c r="B638" s="124">
        <v>43314</v>
      </c>
      <c r="C638" s="49">
        <f>+BBVA!E631</f>
        <v>277</v>
      </c>
      <c r="D638" s="49">
        <f>+DAVIVIENDA!E631</f>
        <v>34760</v>
      </c>
      <c r="E638" s="49">
        <f>+AVAL!E631</f>
        <v>1180</v>
      </c>
      <c r="F638" s="68">
        <f t="shared" si="37"/>
        <v>221803170.61509433</v>
      </c>
      <c r="G638" s="68">
        <f t="shared" si="38"/>
        <v>238547097.87968954</v>
      </c>
      <c r="H638" s="68">
        <f t="shared" si="39"/>
        <v>270691195.04864866</v>
      </c>
      <c r="I638" s="123">
        <f t="shared" si="40"/>
        <v>-3.5971223021583048E-3</v>
      </c>
      <c r="J638" s="123">
        <f t="shared" si="40"/>
        <v>-1.8079096045197734E-2</v>
      </c>
      <c r="K638" s="123">
        <f t="shared" si="40"/>
        <v>0</v>
      </c>
    </row>
    <row r="639" spans="2:11" x14ac:dyDescent="0.2">
      <c r="B639" s="124">
        <v>43315</v>
      </c>
      <c r="C639" s="49">
        <f>+BBVA!E632</f>
        <v>277</v>
      </c>
      <c r="D639" s="49">
        <f>+DAVIVIENDA!E632</f>
        <v>34400</v>
      </c>
      <c r="E639" s="49">
        <f>+AVAL!E632</f>
        <v>1145</v>
      </c>
      <c r="F639" s="68">
        <f t="shared" si="37"/>
        <v>221803170.61509433</v>
      </c>
      <c r="G639" s="68">
        <f t="shared" si="38"/>
        <v>236076529.54721865</v>
      </c>
      <c r="H639" s="68">
        <f t="shared" si="39"/>
        <v>262662218.92432433</v>
      </c>
      <c r="I639" s="123">
        <f t="shared" si="40"/>
        <v>0</v>
      </c>
      <c r="J639" s="123">
        <f t="shared" si="40"/>
        <v>-1.0356731875719222E-2</v>
      </c>
      <c r="K639" s="123">
        <f t="shared" si="40"/>
        <v>-2.9661016949152533E-2</v>
      </c>
    </row>
    <row r="640" spans="2:11" x14ac:dyDescent="0.2">
      <c r="B640" s="124">
        <v>43318</v>
      </c>
      <c r="C640" s="49">
        <f>+BBVA!E633</f>
        <v>277</v>
      </c>
      <c r="D640" s="49">
        <f>+DAVIVIENDA!E633</f>
        <v>34440</v>
      </c>
      <c r="E640" s="49">
        <f>+AVAL!E633</f>
        <v>1150</v>
      </c>
      <c r="F640" s="68">
        <f t="shared" si="37"/>
        <v>221803170.61509433</v>
      </c>
      <c r="G640" s="68">
        <f t="shared" si="38"/>
        <v>236351037.1397154</v>
      </c>
      <c r="H640" s="68">
        <f t="shared" si="39"/>
        <v>263809215.51351354</v>
      </c>
      <c r="I640" s="123">
        <f t="shared" si="40"/>
        <v>0</v>
      </c>
      <c r="J640" s="123">
        <f t="shared" si="40"/>
        <v>1.1627906976743631E-3</v>
      </c>
      <c r="K640" s="123">
        <f t="shared" si="40"/>
        <v>4.3668122270742833E-3</v>
      </c>
    </row>
    <row r="641" spans="2:11" x14ac:dyDescent="0.2">
      <c r="B641" s="124">
        <v>43320</v>
      </c>
      <c r="C641" s="49">
        <f>+BBVA!E634</f>
        <v>277</v>
      </c>
      <c r="D641" s="49">
        <f>+DAVIVIENDA!E634</f>
        <v>34500</v>
      </c>
      <c r="E641" s="49">
        <f>+AVAL!E634</f>
        <v>1160</v>
      </c>
      <c r="F641" s="68">
        <f t="shared" si="37"/>
        <v>221803170.61509433</v>
      </c>
      <c r="G641" s="68">
        <f t="shared" si="38"/>
        <v>236762798.52846056</v>
      </c>
      <c r="H641" s="68">
        <f t="shared" si="39"/>
        <v>266103208.69189191</v>
      </c>
      <c r="I641" s="123">
        <f t="shared" si="40"/>
        <v>0</v>
      </c>
      <c r="J641" s="123">
        <f t="shared" si="40"/>
        <v>1.7421602787456875E-3</v>
      </c>
      <c r="K641" s="123">
        <f t="shared" si="40"/>
        <v>8.6956521739130245E-3</v>
      </c>
    </row>
    <row r="642" spans="2:11" x14ac:dyDescent="0.2">
      <c r="B642" s="124">
        <v>43321</v>
      </c>
      <c r="C642" s="49">
        <f>+BBVA!E635</f>
        <v>277</v>
      </c>
      <c r="D642" s="49">
        <f>+DAVIVIENDA!E635</f>
        <v>34180</v>
      </c>
      <c r="E642" s="49">
        <f>+AVAL!E635</f>
        <v>1155</v>
      </c>
      <c r="F642" s="68">
        <f t="shared" si="37"/>
        <v>221803170.61509433</v>
      </c>
      <c r="G642" s="68">
        <f t="shared" si="38"/>
        <v>234566737.78848642</v>
      </c>
      <c r="H642" s="68">
        <f t="shared" si="39"/>
        <v>264956212.10270271</v>
      </c>
      <c r="I642" s="123">
        <f t="shared" si="40"/>
        <v>0</v>
      </c>
      <c r="J642" s="123">
        <f t="shared" si="40"/>
        <v>-9.2753623188406402E-3</v>
      </c>
      <c r="K642" s="123">
        <f t="shared" si="40"/>
        <v>-4.3103448275862528E-3</v>
      </c>
    </row>
    <row r="643" spans="2:11" x14ac:dyDescent="0.2">
      <c r="B643" s="124">
        <v>43322</v>
      </c>
      <c r="C643" s="49">
        <f>+BBVA!E636</f>
        <v>277</v>
      </c>
      <c r="D643" s="49">
        <f>+DAVIVIENDA!E636</f>
        <v>34600</v>
      </c>
      <c r="E643" s="49">
        <f>+AVAL!E636</f>
        <v>1155</v>
      </c>
      <c r="F643" s="68">
        <f t="shared" si="37"/>
        <v>221803170.61509433</v>
      </c>
      <c r="G643" s="68">
        <f t="shared" si="38"/>
        <v>237449067.50970247</v>
      </c>
      <c r="H643" s="68">
        <f t="shared" si="39"/>
        <v>264956212.10270271</v>
      </c>
      <c r="I643" s="123">
        <f t="shared" si="40"/>
        <v>0</v>
      </c>
      <c r="J643" s="123">
        <f t="shared" si="40"/>
        <v>1.2287887653598645E-2</v>
      </c>
      <c r="K643" s="123">
        <f t="shared" si="40"/>
        <v>0</v>
      </c>
    </row>
    <row r="644" spans="2:11" x14ac:dyDescent="0.2">
      <c r="B644" s="124">
        <v>43325</v>
      </c>
      <c r="C644" s="49">
        <f>+BBVA!E637</f>
        <v>277</v>
      </c>
      <c r="D644" s="49">
        <f>+DAVIVIENDA!E637</f>
        <v>34420</v>
      </c>
      <c r="E644" s="49">
        <f>+AVAL!E637</f>
        <v>1150</v>
      </c>
      <c r="F644" s="68">
        <f t="shared" si="37"/>
        <v>221803170.61509433</v>
      </c>
      <c r="G644" s="68">
        <f t="shared" si="38"/>
        <v>236213783.34346703</v>
      </c>
      <c r="H644" s="68">
        <f t="shared" si="39"/>
        <v>263809215.51351354</v>
      </c>
      <c r="I644" s="123">
        <f t="shared" si="40"/>
        <v>0</v>
      </c>
      <c r="J644" s="123">
        <f t="shared" si="40"/>
        <v>-5.2023121387283263E-3</v>
      </c>
      <c r="K644" s="123">
        <f t="shared" si="40"/>
        <v>-4.3290043290042631E-3</v>
      </c>
    </row>
    <row r="645" spans="2:11" x14ac:dyDescent="0.2">
      <c r="B645" s="124">
        <v>43326</v>
      </c>
      <c r="C645" s="49">
        <f>+BBVA!E638</f>
        <v>277</v>
      </c>
      <c r="D645" s="49">
        <f>+DAVIVIENDA!E638</f>
        <v>34420</v>
      </c>
      <c r="E645" s="49">
        <f>+AVAL!E638</f>
        <v>1165</v>
      </c>
      <c r="F645" s="68">
        <f t="shared" si="37"/>
        <v>221803170.61509433</v>
      </c>
      <c r="G645" s="68">
        <f t="shared" si="38"/>
        <v>236213783.34346703</v>
      </c>
      <c r="H645" s="68">
        <f t="shared" si="39"/>
        <v>267250205.28108111</v>
      </c>
      <c r="I645" s="123">
        <f t="shared" si="40"/>
        <v>0</v>
      </c>
      <c r="J645" s="123">
        <f t="shared" si="40"/>
        <v>0</v>
      </c>
      <c r="K645" s="123">
        <f t="shared" si="40"/>
        <v>1.3043478260869592E-2</v>
      </c>
    </row>
    <row r="646" spans="2:11" x14ac:dyDescent="0.2">
      <c r="B646" s="124">
        <v>43327</v>
      </c>
      <c r="C646" s="49">
        <f>+BBVA!E639</f>
        <v>277</v>
      </c>
      <c r="D646" s="49">
        <f>+DAVIVIENDA!E639</f>
        <v>34800</v>
      </c>
      <c r="E646" s="49">
        <f>+AVAL!E639</f>
        <v>1180</v>
      </c>
      <c r="F646" s="68">
        <f t="shared" si="37"/>
        <v>221803170.61509433</v>
      </c>
      <c r="G646" s="68">
        <f t="shared" si="38"/>
        <v>238821605.4721863</v>
      </c>
      <c r="H646" s="68">
        <f t="shared" si="39"/>
        <v>270691195.04864866</v>
      </c>
      <c r="I646" s="123">
        <f t="shared" si="40"/>
        <v>0</v>
      </c>
      <c r="J646" s="123">
        <f t="shared" si="40"/>
        <v>1.1040092969203929E-2</v>
      </c>
      <c r="K646" s="123">
        <f t="shared" si="40"/>
        <v>1.287553648068661E-2</v>
      </c>
    </row>
    <row r="647" spans="2:11" x14ac:dyDescent="0.2">
      <c r="B647" s="124">
        <v>43328</v>
      </c>
      <c r="C647" s="49">
        <f>+BBVA!E640</f>
        <v>277</v>
      </c>
      <c r="D647" s="49">
        <f>+DAVIVIENDA!E640</f>
        <v>34560</v>
      </c>
      <c r="E647" s="49">
        <f>+AVAL!E640</f>
        <v>1175</v>
      </c>
      <c r="F647" s="68">
        <f t="shared" si="37"/>
        <v>221803170.61509433</v>
      </c>
      <c r="G647" s="68">
        <f t="shared" si="38"/>
        <v>237174559.91720572</v>
      </c>
      <c r="H647" s="68">
        <f t="shared" si="39"/>
        <v>269544198.45945948</v>
      </c>
      <c r="I647" s="123">
        <f t="shared" si="40"/>
        <v>0</v>
      </c>
      <c r="J647" s="123">
        <f t="shared" si="40"/>
        <v>-6.8965517241378511E-3</v>
      </c>
      <c r="K647" s="123">
        <f t="shared" si="40"/>
        <v>-4.2372881355931561E-3</v>
      </c>
    </row>
    <row r="648" spans="2:11" x14ac:dyDescent="0.2">
      <c r="B648" s="124">
        <v>43329</v>
      </c>
      <c r="C648" s="49">
        <f>+BBVA!E641</f>
        <v>280</v>
      </c>
      <c r="D648" s="49">
        <f>+DAVIVIENDA!E641</f>
        <v>34520</v>
      </c>
      <c r="E648" s="49">
        <f>+AVAL!E641</f>
        <v>1190</v>
      </c>
      <c r="F648" s="68">
        <f t="shared" si="37"/>
        <v>224205371.01886791</v>
      </c>
      <c r="G648" s="68">
        <f t="shared" si="38"/>
        <v>236900052.32470894</v>
      </c>
      <c r="H648" s="68">
        <f t="shared" si="39"/>
        <v>272985188.22702706</v>
      </c>
      <c r="I648" s="123">
        <f t="shared" si="40"/>
        <v>1.0830324909747252E-2</v>
      </c>
      <c r="J648" s="123">
        <f t="shared" si="40"/>
        <v>-1.1574074074074776E-3</v>
      </c>
      <c r="K648" s="123">
        <f t="shared" si="40"/>
        <v>1.2765957446808538E-2</v>
      </c>
    </row>
    <row r="649" spans="2:11" x14ac:dyDescent="0.2">
      <c r="B649" s="124">
        <v>43333</v>
      </c>
      <c r="C649" s="49">
        <f>+BBVA!E642</f>
        <v>277</v>
      </c>
      <c r="D649" s="49">
        <f>+DAVIVIENDA!E642</f>
        <v>34420</v>
      </c>
      <c r="E649" s="49">
        <f>+AVAL!E642</f>
        <v>1190</v>
      </c>
      <c r="F649" s="68">
        <f t="shared" si="37"/>
        <v>221803170.61509433</v>
      </c>
      <c r="G649" s="68">
        <f t="shared" si="38"/>
        <v>236213783.34346703</v>
      </c>
      <c r="H649" s="68">
        <f t="shared" si="39"/>
        <v>272985188.22702706</v>
      </c>
      <c r="I649" s="123">
        <f t="shared" si="40"/>
        <v>-1.0714285714285676E-2</v>
      </c>
      <c r="J649" s="123">
        <f t="shared" si="40"/>
        <v>-2.8968713789107635E-3</v>
      </c>
      <c r="K649" s="123">
        <f t="shared" si="40"/>
        <v>0</v>
      </c>
    </row>
    <row r="650" spans="2:11" x14ac:dyDescent="0.2">
      <c r="B650" s="124">
        <v>43334</v>
      </c>
      <c r="C650" s="49">
        <f>+BBVA!E643</f>
        <v>277</v>
      </c>
      <c r="D650" s="49">
        <f>+DAVIVIENDA!E643</f>
        <v>34680</v>
      </c>
      <c r="E650" s="49">
        <f>+AVAL!E643</f>
        <v>1170</v>
      </c>
      <c r="F650" s="68">
        <f t="shared" si="37"/>
        <v>221803170.61509433</v>
      </c>
      <c r="G650" s="68">
        <f t="shared" si="38"/>
        <v>237998082.69469601</v>
      </c>
      <c r="H650" s="68">
        <f t="shared" si="39"/>
        <v>268397201.87027028</v>
      </c>
      <c r="I650" s="123">
        <f t="shared" si="40"/>
        <v>0</v>
      </c>
      <c r="J650" s="123">
        <f t="shared" si="40"/>
        <v>7.5537478210343E-3</v>
      </c>
      <c r="K650" s="123">
        <f t="shared" si="40"/>
        <v>-1.6806722689075702E-2</v>
      </c>
    </row>
    <row r="651" spans="2:11" x14ac:dyDescent="0.2">
      <c r="B651" s="124">
        <v>43335</v>
      </c>
      <c r="C651" s="49">
        <f>+BBVA!E644</f>
        <v>277</v>
      </c>
      <c r="D651" s="49">
        <f>+DAVIVIENDA!E644</f>
        <v>33900</v>
      </c>
      <c r="E651" s="49">
        <f>+AVAL!E644</f>
        <v>1180</v>
      </c>
      <c r="F651" s="68">
        <f t="shared" ref="F651:F714" si="41">+$D$4*C651</f>
        <v>221803170.61509433</v>
      </c>
      <c r="G651" s="68">
        <f t="shared" ref="G651:G714" si="42">+$E$4*D651</f>
        <v>232645184.64100906</v>
      </c>
      <c r="H651" s="68">
        <f t="shared" ref="H651:H714" si="43">+$F$4*E651</f>
        <v>270691195.04864866</v>
      </c>
      <c r="I651" s="123">
        <f t="shared" ref="I651:K714" si="44">+(F651-F650)/F650</f>
        <v>0</v>
      </c>
      <c r="J651" s="123">
        <f t="shared" si="44"/>
        <v>-2.2491349480968908E-2</v>
      </c>
      <c r="K651" s="123">
        <f t="shared" si="44"/>
        <v>8.5470085470085288E-3</v>
      </c>
    </row>
    <row r="652" spans="2:11" x14ac:dyDescent="0.2">
      <c r="B652" s="124">
        <v>43336</v>
      </c>
      <c r="C652" s="49">
        <f>+BBVA!E645</f>
        <v>277</v>
      </c>
      <c r="D652" s="49">
        <f>+DAVIVIENDA!E645</f>
        <v>34960</v>
      </c>
      <c r="E652" s="49">
        <f>+AVAL!E645</f>
        <v>1180</v>
      </c>
      <c r="F652" s="68">
        <f t="shared" si="41"/>
        <v>221803170.61509433</v>
      </c>
      <c r="G652" s="68">
        <f t="shared" si="42"/>
        <v>239919635.84217337</v>
      </c>
      <c r="H652" s="68">
        <f t="shared" si="43"/>
        <v>270691195.04864866</v>
      </c>
      <c r="I652" s="123">
        <f t="shared" si="44"/>
        <v>0</v>
      </c>
      <c r="J652" s="123">
        <f t="shared" si="44"/>
        <v>3.1268436578171133E-2</v>
      </c>
      <c r="K652" s="123">
        <f t="shared" si="44"/>
        <v>0</v>
      </c>
    </row>
    <row r="653" spans="2:11" x14ac:dyDescent="0.2">
      <c r="B653" s="124">
        <v>43339</v>
      </c>
      <c r="C653" s="49">
        <f>+BBVA!E646</f>
        <v>277</v>
      </c>
      <c r="D653" s="49">
        <f>+DAVIVIENDA!E646</f>
        <v>34720</v>
      </c>
      <c r="E653" s="49">
        <f>+AVAL!E646</f>
        <v>1175</v>
      </c>
      <c r="F653" s="68">
        <f t="shared" si="41"/>
        <v>221803170.61509433</v>
      </c>
      <c r="G653" s="68">
        <f t="shared" si="42"/>
        <v>238272590.28719276</v>
      </c>
      <c r="H653" s="68">
        <f t="shared" si="43"/>
        <v>269544198.45945948</v>
      </c>
      <c r="I653" s="123">
        <f t="shared" si="44"/>
        <v>0</v>
      </c>
      <c r="J653" s="123">
        <f t="shared" si="44"/>
        <v>-6.8649885583524474E-3</v>
      </c>
      <c r="K653" s="123">
        <f t="shared" si="44"/>
        <v>-4.2372881355931561E-3</v>
      </c>
    </row>
    <row r="654" spans="2:11" x14ac:dyDescent="0.2">
      <c r="B654" s="124">
        <v>43340</v>
      </c>
      <c r="C654" s="49">
        <f>+BBVA!E647</f>
        <v>277</v>
      </c>
      <c r="D654" s="49">
        <f>+DAVIVIENDA!E647</f>
        <v>35200</v>
      </c>
      <c r="E654" s="49">
        <f>+AVAL!E647</f>
        <v>1175</v>
      </c>
      <c r="F654" s="68">
        <f t="shared" si="41"/>
        <v>221803170.61509433</v>
      </c>
      <c r="G654" s="68">
        <f t="shared" si="42"/>
        <v>241566681.39715397</v>
      </c>
      <c r="H654" s="68">
        <f t="shared" si="43"/>
        <v>269544198.45945948</v>
      </c>
      <c r="I654" s="123">
        <f t="shared" si="44"/>
        <v>0</v>
      </c>
      <c r="J654" s="123">
        <f t="shared" si="44"/>
        <v>1.3824884792626817E-2</v>
      </c>
      <c r="K654" s="123">
        <f t="shared" si="44"/>
        <v>0</v>
      </c>
    </row>
    <row r="655" spans="2:11" x14ac:dyDescent="0.2">
      <c r="B655" s="124">
        <v>43341</v>
      </c>
      <c r="C655" s="49">
        <f>+BBVA!E648</f>
        <v>275</v>
      </c>
      <c r="D655" s="49">
        <f>+DAVIVIENDA!E648</f>
        <v>35720</v>
      </c>
      <c r="E655" s="49">
        <f>+AVAL!E648</f>
        <v>1195</v>
      </c>
      <c r="F655" s="68">
        <f t="shared" si="41"/>
        <v>220201703.67924529</v>
      </c>
      <c r="G655" s="68">
        <f t="shared" si="42"/>
        <v>245135280.09961191</v>
      </c>
      <c r="H655" s="68">
        <f t="shared" si="43"/>
        <v>274132184.81621623</v>
      </c>
      <c r="I655" s="123">
        <f t="shared" si="44"/>
        <v>-7.2202166064981232E-3</v>
      </c>
      <c r="J655" s="123">
        <f t="shared" si="44"/>
        <v>1.4772727272727182E-2</v>
      </c>
      <c r="K655" s="123">
        <f t="shared" si="44"/>
        <v>1.7021276595744643E-2</v>
      </c>
    </row>
    <row r="656" spans="2:11" x14ac:dyDescent="0.2">
      <c r="B656" s="124">
        <v>43342</v>
      </c>
      <c r="C656" s="49">
        <f>+BBVA!E649</f>
        <v>276</v>
      </c>
      <c r="D656" s="49">
        <f>+DAVIVIENDA!E649</f>
        <v>35900</v>
      </c>
      <c r="E656" s="49">
        <f>+AVAL!E649</f>
        <v>1175</v>
      </c>
      <c r="F656" s="68">
        <f t="shared" si="41"/>
        <v>221002437.1471698</v>
      </c>
      <c r="G656" s="68">
        <f t="shared" si="42"/>
        <v>246370564.26584736</v>
      </c>
      <c r="H656" s="68">
        <f t="shared" si="43"/>
        <v>269544198.45945948</v>
      </c>
      <c r="I656" s="123">
        <f t="shared" si="44"/>
        <v>3.6363636363635327E-3</v>
      </c>
      <c r="J656" s="123">
        <f t="shared" si="44"/>
        <v>5.039193729003362E-3</v>
      </c>
      <c r="K656" s="123">
        <f t="shared" si="44"/>
        <v>-1.6736401673640131E-2</v>
      </c>
    </row>
    <row r="657" spans="2:11" x14ac:dyDescent="0.2">
      <c r="B657" s="124">
        <v>43343</v>
      </c>
      <c r="C657" s="49">
        <f>+BBVA!E650</f>
        <v>276</v>
      </c>
      <c r="D657" s="49">
        <f>+DAVIVIENDA!E650</f>
        <v>35500</v>
      </c>
      <c r="E657" s="49">
        <f>+AVAL!E650</f>
        <v>1195</v>
      </c>
      <c r="F657" s="68">
        <f t="shared" si="41"/>
        <v>221002437.1471698</v>
      </c>
      <c r="G657" s="68">
        <f t="shared" si="42"/>
        <v>243625488.34087971</v>
      </c>
      <c r="H657" s="68">
        <f t="shared" si="43"/>
        <v>274132184.81621623</v>
      </c>
      <c r="I657" s="123">
        <f t="shared" si="44"/>
        <v>0</v>
      </c>
      <c r="J657" s="123">
        <f t="shared" si="44"/>
        <v>-1.1142061281336999E-2</v>
      </c>
      <c r="K657" s="123">
        <f t="shared" si="44"/>
        <v>1.7021276595744643E-2</v>
      </c>
    </row>
    <row r="658" spans="2:11" x14ac:dyDescent="0.2">
      <c r="B658" s="124">
        <v>43346</v>
      </c>
      <c r="C658" s="49">
        <f>+BBVA!E651</f>
        <v>276</v>
      </c>
      <c r="D658" s="49">
        <f>+DAVIVIENDA!E651</f>
        <v>35580</v>
      </c>
      <c r="E658" s="49">
        <f>+AVAL!E651</f>
        <v>1190</v>
      </c>
      <c r="F658" s="68">
        <f t="shared" si="41"/>
        <v>221002437.1471698</v>
      </c>
      <c r="G658" s="68">
        <f t="shared" si="42"/>
        <v>244174503.52587324</v>
      </c>
      <c r="H658" s="68">
        <f t="shared" si="43"/>
        <v>272985188.22702706</v>
      </c>
      <c r="I658" s="123">
        <f t="shared" si="44"/>
        <v>0</v>
      </c>
      <c r="J658" s="123">
        <f t="shared" si="44"/>
        <v>2.2535211267605778E-3</v>
      </c>
      <c r="K658" s="123">
        <f t="shared" si="44"/>
        <v>-4.1841004184099782E-3</v>
      </c>
    </row>
    <row r="659" spans="2:11" x14ac:dyDescent="0.2">
      <c r="B659" s="124">
        <v>43347</v>
      </c>
      <c r="C659" s="49">
        <f>+BBVA!E652</f>
        <v>274</v>
      </c>
      <c r="D659" s="49">
        <f>+DAVIVIENDA!E652</f>
        <v>34980</v>
      </c>
      <c r="E659" s="49">
        <f>+AVAL!E652</f>
        <v>1190</v>
      </c>
      <c r="F659" s="68">
        <f t="shared" si="41"/>
        <v>219400970.21132076</v>
      </c>
      <c r="G659" s="68">
        <f t="shared" si="42"/>
        <v>240056889.63842174</v>
      </c>
      <c r="H659" s="68">
        <f t="shared" si="43"/>
        <v>272985188.22702706</v>
      </c>
      <c r="I659" s="123">
        <f t="shared" si="44"/>
        <v>-7.2463768115941319E-3</v>
      </c>
      <c r="J659" s="123">
        <f t="shared" si="44"/>
        <v>-1.6863406408094483E-2</v>
      </c>
      <c r="K659" s="123">
        <f t="shared" si="44"/>
        <v>0</v>
      </c>
    </row>
    <row r="660" spans="2:11" x14ac:dyDescent="0.2">
      <c r="B660" s="124">
        <v>43348</v>
      </c>
      <c r="C660" s="49">
        <f>+BBVA!E653</f>
        <v>274</v>
      </c>
      <c r="D660" s="49">
        <f>+DAVIVIENDA!E653</f>
        <v>34980</v>
      </c>
      <c r="E660" s="49">
        <f>+AVAL!E653</f>
        <v>1175</v>
      </c>
      <c r="F660" s="68">
        <f t="shared" si="41"/>
        <v>219400970.21132076</v>
      </c>
      <c r="G660" s="68">
        <f t="shared" si="42"/>
        <v>240056889.63842174</v>
      </c>
      <c r="H660" s="68">
        <f t="shared" si="43"/>
        <v>269544198.45945948</v>
      </c>
      <c r="I660" s="123">
        <f t="shared" si="44"/>
        <v>0</v>
      </c>
      <c r="J660" s="123">
        <f t="shared" si="44"/>
        <v>0</v>
      </c>
      <c r="K660" s="123">
        <f t="shared" si="44"/>
        <v>-1.2605042016806749E-2</v>
      </c>
    </row>
    <row r="661" spans="2:11" x14ac:dyDescent="0.2">
      <c r="B661" s="124">
        <v>43349</v>
      </c>
      <c r="C661" s="49">
        <f>+BBVA!E654</f>
        <v>275</v>
      </c>
      <c r="D661" s="49">
        <f>+DAVIVIENDA!E654</f>
        <v>35200</v>
      </c>
      <c r="E661" s="49">
        <f>+AVAL!E654</f>
        <v>1150</v>
      </c>
      <c r="F661" s="68">
        <f t="shared" si="41"/>
        <v>220201703.67924529</v>
      </c>
      <c r="G661" s="68">
        <f t="shared" si="42"/>
        <v>241566681.39715397</v>
      </c>
      <c r="H661" s="68">
        <f t="shared" si="43"/>
        <v>263809215.51351354</v>
      </c>
      <c r="I661" s="123">
        <f t="shared" si="44"/>
        <v>3.6496350364963819E-3</v>
      </c>
      <c r="J661" s="123">
        <f t="shared" si="44"/>
        <v>6.2893081761007004E-3</v>
      </c>
      <c r="K661" s="123">
        <f t="shared" si="44"/>
        <v>-2.1276595744680857E-2</v>
      </c>
    </row>
    <row r="662" spans="2:11" x14ac:dyDescent="0.2">
      <c r="B662" s="124">
        <v>43350</v>
      </c>
      <c r="C662" s="49">
        <f>+BBVA!E655</f>
        <v>275</v>
      </c>
      <c r="D662" s="49">
        <f>+DAVIVIENDA!E655</f>
        <v>34500</v>
      </c>
      <c r="E662" s="49">
        <f>+AVAL!E655</f>
        <v>1150</v>
      </c>
      <c r="F662" s="68">
        <f t="shared" si="41"/>
        <v>220201703.67924529</v>
      </c>
      <c r="G662" s="68">
        <f t="shared" si="42"/>
        <v>236762798.52846056</v>
      </c>
      <c r="H662" s="68">
        <f t="shared" si="43"/>
        <v>263809215.51351354</v>
      </c>
      <c r="I662" s="123">
        <f t="shared" si="44"/>
        <v>0</v>
      </c>
      <c r="J662" s="123">
        <f t="shared" si="44"/>
        <v>-1.9886363636363671E-2</v>
      </c>
      <c r="K662" s="123">
        <f t="shared" si="44"/>
        <v>0</v>
      </c>
    </row>
    <row r="663" spans="2:11" x14ac:dyDescent="0.2">
      <c r="B663" s="124">
        <v>43353</v>
      </c>
      <c r="C663" s="49">
        <f>+BBVA!E656</f>
        <v>275</v>
      </c>
      <c r="D663" s="49">
        <f>+DAVIVIENDA!E656</f>
        <v>33040</v>
      </c>
      <c r="E663" s="49">
        <f>+AVAL!E656</f>
        <v>1185</v>
      </c>
      <c r="F663" s="68">
        <f t="shared" si="41"/>
        <v>220201703.67924529</v>
      </c>
      <c r="G663" s="68">
        <f t="shared" si="42"/>
        <v>226743271.40232861</v>
      </c>
      <c r="H663" s="68">
        <f t="shared" si="43"/>
        <v>271838191.63783783</v>
      </c>
      <c r="I663" s="123">
        <f t="shared" si="44"/>
        <v>0</v>
      </c>
      <c r="J663" s="123">
        <f t="shared" si="44"/>
        <v>-4.2318840579710137E-2</v>
      </c>
      <c r="K663" s="123">
        <f t="shared" si="44"/>
        <v>3.0434782608695529E-2</v>
      </c>
    </row>
    <row r="664" spans="2:11" x14ac:dyDescent="0.2">
      <c r="B664" s="124">
        <v>43354</v>
      </c>
      <c r="C664" s="49">
        <f>+BBVA!E657</f>
        <v>274</v>
      </c>
      <c r="D664" s="49">
        <f>+DAVIVIENDA!E657</f>
        <v>33700</v>
      </c>
      <c r="E664" s="49">
        <f>+AVAL!E657</f>
        <v>1180</v>
      </c>
      <c r="F664" s="68">
        <f t="shared" si="41"/>
        <v>219400970.21132076</v>
      </c>
      <c r="G664" s="68">
        <f t="shared" si="42"/>
        <v>231272646.67852524</v>
      </c>
      <c r="H664" s="68">
        <f t="shared" si="43"/>
        <v>270691195.04864866</v>
      </c>
      <c r="I664" s="123">
        <f t="shared" si="44"/>
        <v>-3.636363636363668E-3</v>
      </c>
      <c r="J664" s="123">
        <f t="shared" si="44"/>
        <v>1.9975786924939433E-2</v>
      </c>
      <c r="K664" s="123">
        <f t="shared" si="44"/>
        <v>-4.2194092827003583E-3</v>
      </c>
    </row>
    <row r="665" spans="2:11" x14ac:dyDescent="0.2">
      <c r="B665" s="124">
        <v>43355</v>
      </c>
      <c r="C665" s="49">
        <f>+BBVA!E658</f>
        <v>273</v>
      </c>
      <c r="D665" s="49">
        <f>+DAVIVIENDA!E658</f>
        <v>33520</v>
      </c>
      <c r="E665" s="49">
        <f>+AVAL!E658</f>
        <v>1180</v>
      </c>
      <c r="F665" s="68">
        <f t="shared" si="41"/>
        <v>218600236.74339622</v>
      </c>
      <c r="G665" s="68">
        <f t="shared" si="42"/>
        <v>230037362.51228979</v>
      </c>
      <c r="H665" s="68">
        <f t="shared" si="43"/>
        <v>270691195.04864866</v>
      </c>
      <c r="I665" s="123">
        <f t="shared" si="44"/>
        <v>-3.6496350364963819E-3</v>
      </c>
      <c r="J665" s="123">
        <f t="shared" si="44"/>
        <v>-5.3412462908011896E-3</v>
      </c>
      <c r="K665" s="123">
        <f t="shared" si="44"/>
        <v>0</v>
      </c>
    </row>
    <row r="666" spans="2:11" x14ac:dyDescent="0.2">
      <c r="B666" s="124">
        <v>43356</v>
      </c>
      <c r="C666" s="49">
        <f>+BBVA!E659</f>
        <v>273</v>
      </c>
      <c r="D666" s="49">
        <f>+DAVIVIENDA!E659</f>
        <v>33480</v>
      </c>
      <c r="E666" s="49">
        <f>+AVAL!E659</f>
        <v>1160</v>
      </c>
      <c r="F666" s="68">
        <f t="shared" si="41"/>
        <v>218600236.74339622</v>
      </c>
      <c r="G666" s="68">
        <f t="shared" si="42"/>
        <v>229762854.91979304</v>
      </c>
      <c r="H666" s="68">
        <f t="shared" si="43"/>
        <v>266103208.69189191</v>
      </c>
      <c r="I666" s="123">
        <f t="shared" si="44"/>
        <v>0</v>
      </c>
      <c r="J666" s="123">
        <f t="shared" si="44"/>
        <v>-1.1933174224343106E-3</v>
      </c>
      <c r="K666" s="123">
        <f t="shared" si="44"/>
        <v>-1.6949152542372843E-2</v>
      </c>
    </row>
    <row r="667" spans="2:11" x14ac:dyDescent="0.2">
      <c r="B667" s="124">
        <v>43357</v>
      </c>
      <c r="C667" s="49">
        <f>+BBVA!E660</f>
        <v>273</v>
      </c>
      <c r="D667" s="49">
        <f>+DAVIVIENDA!E660</f>
        <v>33040</v>
      </c>
      <c r="E667" s="49">
        <f>+AVAL!E660</f>
        <v>1170</v>
      </c>
      <c r="F667" s="68">
        <f t="shared" si="41"/>
        <v>218600236.74339622</v>
      </c>
      <c r="G667" s="68">
        <f t="shared" si="42"/>
        <v>226743271.40232861</v>
      </c>
      <c r="H667" s="68">
        <f t="shared" si="43"/>
        <v>268397201.87027028</v>
      </c>
      <c r="I667" s="123">
        <f t="shared" si="44"/>
        <v>0</v>
      </c>
      <c r="J667" s="123">
        <f t="shared" si="44"/>
        <v>-1.3142174432497033E-2</v>
      </c>
      <c r="K667" s="123">
        <f t="shared" si="44"/>
        <v>8.6206896551723946E-3</v>
      </c>
    </row>
    <row r="668" spans="2:11" x14ac:dyDescent="0.2">
      <c r="B668" s="124">
        <v>43360</v>
      </c>
      <c r="C668" s="49">
        <f>+BBVA!E661</f>
        <v>272</v>
      </c>
      <c r="D668" s="49">
        <f>+DAVIVIENDA!E661</f>
        <v>33560</v>
      </c>
      <c r="E668" s="49">
        <f>+AVAL!E661</f>
        <v>1150</v>
      </c>
      <c r="F668" s="68">
        <f t="shared" si="41"/>
        <v>217799503.27547169</v>
      </c>
      <c r="G668" s="68">
        <f t="shared" si="42"/>
        <v>230311870.10478657</v>
      </c>
      <c r="H668" s="68">
        <f t="shared" si="43"/>
        <v>263809215.51351354</v>
      </c>
      <c r="I668" s="123">
        <f t="shared" si="44"/>
        <v>-3.6630036630036951E-3</v>
      </c>
      <c r="J668" s="123">
        <f t="shared" si="44"/>
        <v>1.5738498789346283E-2</v>
      </c>
      <c r="K668" s="123">
        <f t="shared" si="44"/>
        <v>-1.7094017094017058E-2</v>
      </c>
    </row>
    <row r="669" spans="2:11" x14ac:dyDescent="0.2">
      <c r="B669" s="124">
        <v>43361</v>
      </c>
      <c r="C669" s="49">
        <f>+BBVA!E662</f>
        <v>272</v>
      </c>
      <c r="D669" s="49">
        <f>+DAVIVIENDA!E662</f>
        <v>34000</v>
      </c>
      <c r="E669" s="49">
        <f>+AVAL!E662</f>
        <v>1145</v>
      </c>
      <c r="F669" s="68">
        <f t="shared" si="41"/>
        <v>217799503.27547169</v>
      </c>
      <c r="G669" s="68">
        <f t="shared" si="42"/>
        <v>233331453.62225097</v>
      </c>
      <c r="H669" s="68">
        <f t="shared" si="43"/>
        <v>262662218.92432433</v>
      </c>
      <c r="I669" s="123">
        <f t="shared" si="44"/>
        <v>0</v>
      </c>
      <c r="J669" s="123">
        <f t="shared" si="44"/>
        <v>1.3110846245530283E-2</v>
      </c>
      <c r="K669" s="123">
        <f t="shared" si="44"/>
        <v>-4.3478260869565686E-3</v>
      </c>
    </row>
    <row r="670" spans="2:11" x14ac:dyDescent="0.2">
      <c r="B670" s="124">
        <v>43362</v>
      </c>
      <c r="C670" s="49">
        <f>+BBVA!E663</f>
        <v>272</v>
      </c>
      <c r="D670" s="49">
        <f>+DAVIVIENDA!E663</f>
        <v>34320</v>
      </c>
      <c r="E670" s="49">
        <f>+AVAL!E663</f>
        <v>1140</v>
      </c>
      <c r="F670" s="68">
        <f t="shared" si="41"/>
        <v>217799503.27547169</v>
      </c>
      <c r="G670" s="68">
        <f t="shared" si="42"/>
        <v>235527514.36222512</v>
      </c>
      <c r="H670" s="68">
        <f t="shared" si="43"/>
        <v>261515222.33513516</v>
      </c>
      <c r="I670" s="123">
        <f t="shared" si="44"/>
        <v>0</v>
      </c>
      <c r="J670" s="123">
        <f t="shared" si="44"/>
        <v>9.4117647058824146E-3</v>
      </c>
      <c r="K670" s="123">
        <f t="shared" si="44"/>
        <v>-4.3668122270741697E-3</v>
      </c>
    </row>
    <row r="671" spans="2:11" x14ac:dyDescent="0.2">
      <c r="B671" s="124">
        <v>43363</v>
      </c>
      <c r="C671" s="49">
        <f>+BBVA!E664</f>
        <v>270</v>
      </c>
      <c r="D671" s="49">
        <f>+DAVIVIENDA!E664</f>
        <v>34700</v>
      </c>
      <c r="E671" s="49">
        <f>+AVAL!E664</f>
        <v>1140</v>
      </c>
      <c r="F671" s="68">
        <f t="shared" si="41"/>
        <v>216198036.33962265</v>
      </c>
      <c r="G671" s="68">
        <f t="shared" si="42"/>
        <v>238135336.49094439</v>
      </c>
      <c r="H671" s="68">
        <f t="shared" si="43"/>
        <v>261515222.33513516</v>
      </c>
      <c r="I671" s="123">
        <f t="shared" si="44"/>
        <v>-7.3529411764705161E-3</v>
      </c>
      <c r="J671" s="123">
        <f t="shared" si="44"/>
        <v>1.1072261072261049E-2</v>
      </c>
      <c r="K671" s="123">
        <f t="shared" si="44"/>
        <v>0</v>
      </c>
    </row>
    <row r="672" spans="2:11" x14ac:dyDescent="0.2">
      <c r="B672" s="124">
        <v>43364</v>
      </c>
      <c r="C672" s="49">
        <f>+BBVA!E665</f>
        <v>270</v>
      </c>
      <c r="D672" s="49">
        <f>+DAVIVIENDA!E665</f>
        <v>36000</v>
      </c>
      <c r="E672" s="49">
        <f>+AVAL!E665</f>
        <v>1135</v>
      </c>
      <c r="F672" s="68">
        <f t="shared" si="41"/>
        <v>216198036.33962265</v>
      </c>
      <c r="G672" s="68">
        <f t="shared" si="42"/>
        <v>247056833.24708927</v>
      </c>
      <c r="H672" s="68">
        <f t="shared" si="43"/>
        <v>260368225.74594596</v>
      </c>
      <c r="I672" s="123">
        <f t="shared" si="44"/>
        <v>0</v>
      </c>
      <c r="J672" s="123">
        <f t="shared" si="44"/>
        <v>3.746397694524492E-2</v>
      </c>
      <c r="K672" s="123">
        <f t="shared" si="44"/>
        <v>-4.3859649122807483E-3</v>
      </c>
    </row>
    <row r="673" spans="2:11" x14ac:dyDescent="0.2">
      <c r="B673" s="124">
        <v>43367</v>
      </c>
      <c r="C673" s="49">
        <f>+BBVA!E666</f>
        <v>270</v>
      </c>
      <c r="D673" s="49">
        <f>+DAVIVIENDA!E666</f>
        <v>35240</v>
      </c>
      <c r="E673" s="49">
        <f>+AVAL!E666</f>
        <v>1135</v>
      </c>
      <c r="F673" s="68">
        <f t="shared" si="41"/>
        <v>216198036.33962265</v>
      </c>
      <c r="G673" s="68">
        <f t="shared" si="42"/>
        <v>241841188.98965073</v>
      </c>
      <c r="H673" s="68">
        <f t="shared" si="43"/>
        <v>260368225.74594596</v>
      </c>
      <c r="I673" s="123">
        <f t="shared" si="44"/>
        <v>0</v>
      </c>
      <c r="J673" s="123">
        <f t="shared" si="44"/>
        <v>-2.1111111111111067E-2</v>
      </c>
      <c r="K673" s="123">
        <f t="shared" si="44"/>
        <v>0</v>
      </c>
    </row>
    <row r="674" spans="2:11" x14ac:dyDescent="0.2">
      <c r="B674" s="124">
        <v>43368</v>
      </c>
      <c r="C674" s="49">
        <f>+BBVA!E667</f>
        <v>270</v>
      </c>
      <c r="D674" s="49">
        <f>+DAVIVIENDA!E667</f>
        <v>35000</v>
      </c>
      <c r="E674" s="49">
        <f>+AVAL!E667</f>
        <v>1135</v>
      </c>
      <c r="F674" s="68">
        <f t="shared" si="41"/>
        <v>216198036.33962265</v>
      </c>
      <c r="G674" s="68">
        <f t="shared" si="42"/>
        <v>240194143.43467012</v>
      </c>
      <c r="H674" s="68">
        <f t="shared" si="43"/>
        <v>260368225.74594596</v>
      </c>
      <c r="I674" s="123">
        <f t="shared" si="44"/>
        <v>0</v>
      </c>
      <c r="J674" s="123">
        <f t="shared" si="44"/>
        <v>-6.8104426787741644E-3</v>
      </c>
      <c r="K674" s="123">
        <f t="shared" si="44"/>
        <v>0</v>
      </c>
    </row>
    <row r="675" spans="2:11" x14ac:dyDescent="0.2">
      <c r="B675" s="124">
        <v>43369</v>
      </c>
      <c r="C675" s="49">
        <f>+BBVA!E668</f>
        <v>270</v>
      </c>
      <c r="D675" s="49">
        <f>+DAVIVIENDA!E668</f>
        <v>34700</v>
      </c>
      <c r="E675" s="49">
        <f>+AVAL!E668</f>
        <v>1125</v>
      </c>
      <c r="F675" s="68">
        <f t="shared" si="41"/>
        <v>216198036.33962265</v>
      </c>
      <c r="G675" s="68">
        <f t="shared" si="42"/>
        <v>238135336.49094439</v>
      </c>
      <c r="H675" s="68">
        <f t="shared" si="43"/>
        <v>258074232.56756759</v>
      </c>
      <c r="I675" s="123">
        <f t="shared" si="44"/>
        <v>0</v>
      </c>
      <c r="J675" s="123">
        <f t="shared" si="44"/>
        <v>-8.5714285714285337E-3</v>
      </c>
      <c r="K675" s="123">
        <f t="shared" si="44"/>
        <v>-8.8105726872246496E-3</v>
      </c>
    </row>
    <row r="676" spans="2:11" x14ac:dyDescent="0.2">
      <c r="B676" s="124">
        <v>43370</v>
      </c>
      <c r="C676" s="49">
        <f>+BBVA!E669</f>
        <v>270</v>
      </c>
      <c r="D676" s="49">
        <f>+DAVIVIENDA!E669</f>
        <v>34260</v>
      </c>
      <c r="E676" s="49">
        <f>+AVAL!E669</f>
        <v>1125</v>
      </c>
      <c r="F676" s="68">
        <f t="shared" si="41"/>
        <v>216198036.33962265</v>
      </c>
      <c r="G676" s="68">
        <f t="shared" si="42"/>
        <v>235115752.97347996</v>
      </c>
      <c r="H676" s="68">
        <f t="shared" si="43"/>
        <v>258074232.56756759</v>
      </c>
      <c r="I676" s="123">
        <f t="shared" si="44"/>
        <v>0</v>
      </c>
      <c r="J676" s="123">
        <f t="shared" si="44"/>
        <v>-1.2680115273775236E-2</v>
      </c>
      <c r="K676" s="123">
        <f t="shared" si="44"/>
        <v>0</v>
      </c>
    </row>
    <row r="677" spans="2:11" x14ac:dyDescent="0.2">
      <c r="B677" s="124">
        <v>43371</v>
      </c>
      <c r="C677" s="49">
        <f>+BBVA!E670</f>
        <v>270</v>
      </c>
      <c r="D677" s="49">
        <f>+DAVIVIENDA!E670</f>
        <v>34200</v>
      </c>
      <c r="E677" s="49">
        <f>+AVAL!E670</f>
        <v>1145</v>
      </c>
      <c r="F677" s="68">
        <f t="shared" si="41"/>
        <v>216198036.33962265</v>
      </c>
      <c r="G677" s="68">
        <f t="shared" si="42"/>
        <v>234703991.58473483</v>
      </c>
      <c r="H677" s="68">
        <f t="shared" si="43"/>
        <v>262662218.92432433</v>
      </c>
      <c r="I677" s="123">
        <f t="shared" si="44"/>
        <v>0</v>
      </c>
      <c r="J677" s="123">
        <f t="shared" si="44"/>
        <v>-1.7513134851137517E-3</v>
      </c>
      <c r="K677" s="123">
        <f t="shared" si="44"/>
        <v>1.7777777777777736E-2</v>
      </c>
    </row>
    <row r="678" spans="2:11" x14ac:dyDescent="0.2">
      <c r="B678" s="124">
        <v>43374</v>
      </c>
      <c r="C678" s="49">
        <f>+BBVA!E671</f>
        <v>270</v>
      </c>
      <c r="D678" s="49">
        <f>+DAVIVIENDA!E671</f>
        <v>33800</v>
      </c>
      <c r="E678" s="49">
        <f>+AVAL!E671</f>
        <v>1140</v>
      </c>
      <c r="F678" s="68">
        <f t="shared" si="41"/>
        <v>216198036.33962265</v>
      </c>
      <c r="G678" s="68">
        <f t="shared" si="42"/>
        <v>231958915.65976715</v>
      </c>
      <c r="H678" s="68">
        <f t="shared" si="43"/>
        <v>261515222.33513516</v>
      </c>
      <c r="I678" s="123">
        <f t="shared" si="44"/>
        <v>0</v>
      </c>
      <c r="J678" s="123">
        <f t="shared" si="44"/>
        <v>-1.1695906432748614E-2</v>
      </c>
      <c r="K678" s="123">
        <f t="shared" si="44"/>
        <v>-4.3668122270741697E-3</v>
      </c>
    </row>
    <row r="679" spans="2:11" x14ac:dyDescent="0.2">
      <c r="B679" s="124">
        <v>43375</v>
      </c>
      <c r="C679" s="49">
        <f>+BBVA!E672</f>
        <v>270</v>
      </c>
      <c r="D679" s="49">
        <f>+DAVIVIENDA!E672</f>
        <v>33560</v>
      </c>
      <c r="E679" s="49">
        <f>+AVAL!E672</f>
        <v>1140</v>
      </c>
      <c r="F679" s="68">
        <f t="shared" si="41"/>
        <v>216198036.33962265</v>
      </c>
      <c r="G679" s="68">
        <f t="shared" si="42"/>
        <v>230311870.10478657</v>
      </c>
      <c r="H679" s="68">
        <f t="shared" si="43"/>
        <v>261515222.33513516</v>
      </c>
      <c r="I679" s="123">
        <f t="shared" si="44"/>
        <v>0</v>
      </c>
      <c r="J679" s="123">
        <f t="shared" si="44"/>
        <v>-7.1005917159762486E-3</v>
      </c>
      <c r="K679" s="123">
        <f t="shared" si="44"/>
        <v>0</v>
      </c>
    </row>
    <row r="680" spans="2:11" x14ac:dyDescent="0.2">
      <c r="B680" s="124">
        <v>43376</v>
      </c>
      <c r="C680" s="49">
        <f>+BBVA!E673</f>
        <v>270</v>
      </c>
      <c r="D680" s="49">
        <f>+DAVIVIENDA!E673</f>
        <v>34120</v>
      </c>
      <c r="E680" s="49">
        <f>+AVAL!E673</f>
        <v>1145</v>
      </c>
      <c r="F680" s="68">
        <f t="shared" si="41"/>
        <v>216198036.33962265</v>
      </c>
      <c r="G680" s="68">
        <f t="shared" si="42"/>
        <v>234154976.39974129</v>
      </c>
      <c r="H680" s="68">
        <f t="shared" si="43"/>
        <v>262662218.92432433</v>
      </c>
      <c r="I680" s="123">
        <f t="shared" si="44"/>
        <v>0</v>
      </c>
      <c r="J680" s="123">
        <f t="shared" si="44"/>
        <v>1.6686531585220477E-2</v>
      </c>
      <c r="K680" s="123">
        <f t="shared" si="44"/>
        <v>4.3859649122806347E-3</v>
      </c>
    </row>
    <row r="681" spans="2:11" x14ac:dyDescent="0.2">
      <c r="B681" s="124">
        <v>43377</v>
      </c>
      <c r="C681" s="49">
        <f>+BBVA!E674</f>
        <v>270</v>
      </c>
      <c r="D681" s="49">
        <f>+DAVIVIENDA!E674</f>
        <v>33980</v>
      </c>
      <c r="E681" s="49">
        <f>+AVAL!E674</f>
        <v>1135</v>
      </c>
      <c r="F681" s="68">
        <f t="shared" si="41"/>
        <v>216198036.33962265</v>
      </c>
      <c r="G681" s="68">
        <f t="shared" si="42"/>
        <v>233194199.8260026</v>
      </c>
      <c r="H681" s="68">
        <f t="shared" si="43"/>
        <v>260368225.74594596</v>
      </c>
      <c r="I681" s="123">
        <f t="shared" si="44"/>
        <v>0</v>
      </c>
      <c r="J681" s="123">
        <f t="shared" si="44"/>
        <v>-4.1031652989449588E-3</v>
      </c>
      <c r="K681" s="123">
        <f t="shared" si="44"/>
        <v>-8.7336244541484521E-3</v>
      </c>
    </row>
    <row r="682" spans="2:11" x14ac:dyDescent="0.2">
      <c r="B682" s="124">
        <v>43378</v>
      </c>
      <c r="C682" s="49">
        <f>+BBVA!E675</f>
        <v>270</v>
      </c>
      <c r="D682" s="49">
        <f>+DAVIVIENDA!E675</f>
        <v>33980</v>
      </c>
      <c r="E682" s="49">
        <f>+AVAL!E675</f>
        <v>1135</v>
      </c>
      <c r="F682" s="68">
        <f t="shared" si="41"/>
        <v>216198036.33962265</v>
      </c>
      <c r="G682" s="68">
        <f t="shared" si="42"/>
        <v>233194199.8260026</v>
      </c>
      <c r="H682" s="68">
        <f t="shared" si="43"/>
        <v>260368225.74594596</v>
      </c>
      <c r="I682" s="123">
        <f t="shared" si="44"/>
        <v>0</v>
      </c>
      <c r="J682" s="123">
        <f t="shared" si="44"/>
        <v>0</v>
      </c>
      <c r="K682" s="123">
        <f t="shared" si="44"/>
        <v>0</v>
      </c>
    </row>
    <row r="683" spans="2:11" x14ac:dyDescent="0.2">
      <c r="B683" s="124">
        <v>43381</v>
      </c>
      <c r="C683" s="49">
        <f>+BBVA!E676</f>
        <v>270</v>
      </c>
      <c r="D683" s="49">
        <f>+DAVIVIENDA!E676</f>
        <v>33200</v>
      </c>
      <c r="E683" s="49">
        <f>+AVAL!E676</f>
        <v>1140</v>
      </c>
      <c r="F683" s="68">
        <f t="shared" si="41"/>
        <v>216198036.33962265</v>
      </c>
      <c r="G683" s="68">
        <f t="shared" si="42"/>
        <v>227841301.77231568</v>
      </c>
      <c r="H683" s="68">
        <f t="shared" si="43"/>
        <v>261515222.33513516</v>
      </c>
      <c r="I683" s="123">
        <f t="shared" si="44"/>
        <v>0</v>
      </c>
      <c r="J683" s="123">
        <f t="shared" si="44"/>
        <v>-2.295467922307232E-2</v>
      </c>
      <c r="K683" s="123">
        <f t="shared" si="44"/>
        <v>4.405286343612382E-3</v>
      </c>
    </row>
    <row r="684" spans="2:11" x14ac:dyDescent="0.2">
      <c r="B684" s="124">
        <v>43382</v>
      </c>
      <c r="C684" s="49">
        <f>+BBVA!E677</f>
        <v>270</v>
      </c>
      <c r="D684" s="49">
        <f>+DAVIVIENDA!E677</f>
        <v>33940</v>
      </c>
      <c r="E684" s="49">
        <f>+AVAL!E677</f>
        <v>1125</v>
      </c>
      <c r="F684" s="68">
        <f t="shared" si="41"/>
        <v>216198036.33962265</v>
      </c>
      <c r="G684" s="68">
        <f t="shared" si="42"/>
        <v>232919692.23350585</v>
      </c>
      <c r="H684" s="68">
        <f t="shared" si="43"/>
        <v>258074232.56756759</v>
      </c>
      <c r="I684" s="123">
        <f t="shared" si="44"/>
        <v>0</v>
      </c>
      <c r="J684" s="123">
        <f t="shared" si="44"/>
        <v>2.2289156626506004E-2</v>
      </c>
      <c r="K684" s="123">
        <f t="shared" si="44"/>
        <v>-1.3157894736842132E-2</v>
      </c>
    </row>
    <row r="685" spans="2:11" x14ac:dyDescent="0.2">
      <c r="B685" s="124">
        <v>43383</v>
      </c>
      <c r="C685" s="49">
        <f>+BBVA!E678</f>
        <v>270</v>
      </c>
      <c r="D685" s="49">
        <f>+DAVIVIENDA!E678</f>
        <v>33940</v>
      </c>
      <c r="E685" s="49">
        <f>+AVAL!E678</f>
        <v>1130</v>
      </c>
      <c r="F685" s="68">
        <f t="shared" si="41"/>
        <v>216198036.33962265</v>
      </c>
      <c r="G685" s="68">
        <f t="shared" si="42"/>
        <v>232919692.23350585</v>
      </c>
      <c r="H685" s="68">
        <f t="shared" si="43"/>
        <v>259221229.15675676</v>
      </c>
      <c r="I685" s="123">
        <f t="shared" si="44"/>
        <v>0</v>
      </c>
      <c r="J685" s="123">
        <f t="shared" si="44"/>
        <v>0</v>
      </c>
      <c r="K685" s="123">
        <f t="shared" si="44"/>
        <v>4.4444444444443768E-3</v>
      </c>
    </row>
    <row r="686" spans="2:11" x14ac:dyDescent="0.2">
      <c r="B686" s="124">
        <v>43384</v>
      </c>
      <c r="C686" s="49">
        <f>+BBVA!E679</f>
        <v>270</v>
      </c>
      <c r="D686" s="49">
        <f>+DAVIVIENDA!E679</f>
        <v>33920</v>
      </c>
      <c r="E686" s="49">
        <f>+AVAL!E679</f>
        <v>1105</v>
      </c>
      <c r="F686" s="68">
        <f t="shared" si="41"/>
        <v>216198036.33962265</v>
      </c>
      <c r="G686" s="68">
        <f t="shared" si="42"/>
        <v>232782438.43725744</v>
      </c>
      <c r="H686" s="68">
        <f t="shared" si="43"/>
        <v>253486246.21081081</v>
      </c>
      <c r="I686" s="123">
        <f t="shared" si="44"/>
        <v>0</v>
      </c>
      <c r="J686" s="123">
        <f t="shared" si="44"/>
        <v>-5.8927519151453697E-4</v>
      </c>
      <c r="K686" s="123">
        <f t="shared" si="44"/>
        <v>-2.2123893805309745E-2</v>
      </c>
    </row>
    <row r="687" spans="2:11" x14ac:dyDescent="0.2">
      <c r="B687" s="124">
        <v>43385</v>
      </c>
      <c r="C687" s="49">
        <f>+BBVA!E680</f>
        <v>270</v>
      </c>
      <c r="D687" s="49">
        <f>+DAVIVIENDA!E680</f>
        <v>33320</v>
      </c>
      <c r="E687" s="49">
        <f>+AVAL!E680</f>
        <v>1110</v>
      </c>
      <c r="F687" s="68">
        <f t="shared" si="41"/>
        <v>216198036.33962265</v>
      </c>
      <c r="G687" s="68">
        <f t="shared" si="42"/>
        <v>228664824.54980597</v>
      </c>
      <c r="H687" s="68">
        <f t="shared" si="43"/>
        <v>254633242.80000001</v>
      </c>
      <c r="I687" s="123">
        <f t="shared" si="44"/>
        <v>0</v>
      </c>
      <c r="J687" s="123">
        <f t="shared" si="44"/>
        <v>-1.7688679245282942E-2</v>
      </c>
      <c r="K687" s="123">
        <f t="shared" si="44"/>
        <v>4.5248868778281033E-3</v>
      </c>
    </row>
    <row r="688" spans="2:11" x14ac:dyDescent="0.2">
      <c r="B688" s="124">
        <v>43389</v>
      </c>
      <c r="C688" s="49">
        <f>+BBVA!E681</f>
        <v>270</v>
      </c>
      <c r="D688" s="49">
        <f>+DAVIVIENDA!E681</f>
        <v>33320</v>
      </c>
      <c r="E688" s="49">
        <f>+AVAL!E681</f>
        <v>1125</v>
      </c>
      <c r="F688" s="68">
        <f t="shared" si="41"/>
        <v>216198036.33962265</v>
      </c>
      <c r="G688" s="68">
        <f t="shared" si="42"/>
        <v>228664824.54980597</v>
      </c>
      <c r="H688" s="68">
        <f t="shared" si="43"/>
        <v>258074232.56756759</v>
      </c>
      <c r="I688" s="123">
        <f t="shared" si="44"/>
        <v>0</v>
      </c>
      <c r="J688" s="123">
        <f t="shared" si="44"/>
        <v>0</v>
      </c>
      <c r="K688" s="123">
        <f t="shared" si="44"/>
        <v>1.3513513513513542E-2</v>
      </c>
    </row>
    <row r="689" spans="2:11" x14ac:dyDescent="0.2">
      <c r="B689" s="124">
        <v>43390</v>
      </c>
      <c r="C689" s="49">
        <f>+BBVA!E682</f>
        <v>270</v>
      </c>
      <c r="D689" s="49">
        <f>+DAVIVIENDA!E682</f>
        <v>33760</v>
      </c>
      <c r="E689" s="49">
        <f>+AVAL!E682</f>
        <v>1115</v>
      </c>
      <c r="F689" s="68">
        <f t="shared" si="41"/>
        <v>216198036.33962265</v>
      </c>
      <c r="G689" s="68">
        <f t="shared" si="42"/>
        <v>231684408.0672704</v>
      </c>
      <c r="H689" s="68">
        <f t="shared" si="43"/>
        <v>255780239.38918921</v>
      </c>
      <c r="I689" s="123">
        <f t="shared" si="44"/>
        <v>0</v>
      </c>
      <c r="J689" s="123">
        <f t="shared" si="44"/>
        <v>1.3205282112845157E-2</v>
      </c>
      <c r="K689" s="123">
        <f t="shared" si="44"/>
        <v>-8.8888888888888681E-3</v>
      </c>
    </row>
    <row r="690" spans="2:11" x14ac:dyDescent="0.2">
      <c r="B690" s="124">
        <v>43391</v>
      </c>
      <c r="C690" s="49">
        <f>+BBVA!E683</f>
        <v>270</v>
      </c>
      <c r="D690" s="49">
        <f>+DAVIVIENDA!E683</f>
        <v>33180</v>
      </c>
      <c r="E690" s="49">
        <f>+AVAL!E683</f>
        <v>1140</v>
      </c>
      <c r="F690" s="68">
        <f t="shared" si="41"/>
        <v>216198036.33962265</v>
      </c>
      <c r="G690" s="68">
        <f t="shared" si="42"/>
        <v>227704047.97606727</v>
      </c>
      <c r="H690" s="68">
        <f t="shared" si="43"/>
        <v>261515222.33513516</v>
      </c>
      <c r="I690" s="123">
        <f t="shared" si="44"/>
        <v>0</v>
      </c>
      <c r="J690" s="123">
        <f t="shared" si="44"/>
        <v>-1.7180094786729935E-2</v>
      </c>
      <c r="K690" s="123">
        <f t="shared" si="44"/>
        <v>2.2421524663677136E-2</v>
      </c>
    </row>
    <row r="691" spans="2:11" x14ac:dyDescent="0.2">
      <c r="B691" s="124">
        <v>43392</v>
      </c>
      <c r="C691" s="49">
        <f>+BBVA!E684</f>
        <v>270</v>
      </c>
      <c r="D691" s="49">
        <f>+DAVIVIENDA!E684</f>
        <v>32940</v>
      </c>
      <c r="E691" s="49">
        <f>+AVAL!E684</f>
        <v>1120</v>
      </c>
      <c r="F691" s="68">
        <f t="shared" si="41"/>
        <v>216198036.33962265</v>
      </c>
      <c r="G691" s="68">
        <f t="shared" si="42"/>
        <v>226057002.4210867</v>
      </c>
      <c r="H691" s="68">
        <f t="shared" si="43"/>
        <v>256927235.97837839</v>
      </c>
      <c r="I691" s="123">
        <f t="shared" si="44"/>
        <v>0</v>
      </c>
      <c r="J691" s="123">
        <f t="shared" si="44"/>
        <v>-7.2332730560577827E-3</v>
      </c>
      <c r="K691" s="123">
        <f t="shared" si="44"/>
        <v>-1.7543859649122882E-2</v>
      </c>
    </row>
    <row r="692" spans="2:11" x14ac:dyDescent="0.2">
      <c r="B692" s="124">
        <v>43395</v>
      </c>
      <c r="C692" s="49">
        <f>+BBVA!E685</f>
        <v>270</v>
      </c>
      <c r="D692" s="49">
        <f>+DAVIVIENDA!E685</f>
        <v>32480</v>
      </c>
      <c r="E692" s="49">
        <f>+AVAL!E685</f>
        <v>1120</v>
      </c>
      <c r="F692" s="68">
        <f t="shared" si="41"/>
        <v>216198036.33962265</v>
      </c>
      <c r="G692" s="68">
        <f t="shared" si="42"/>
        <v>222900165.10737389</v>
      </c>
      <c r="H692" s="68">
        <f t="shared" si="43"/>
        <v>256927235.97837839</v>
      </c>
      <c r="I692" s="123">
        <f t="shared" si="44"/>
        <v>0</v>
      </c>
      <c r="J692" s="123">
        <f t="shared" si="44"/>
        <v>-1.3964784456587727E-2</v>
      </c>
      <c r="K692" s="123">
        <f t="shared" si="44"/>
        <v>0</v>
      </c>
    </row>
    <row r="693" spans="2:11" x14ac:dyDescent="0.2">
      <c r="B693" s="124">
        <v>43396</v>
      </c>
      <c r="C693" s="49">
        <f>+BBVA!E686</f>
        <v>268</v>
      </c>
      <c r="D693" s="49">
        <f>+DAVIVIENDA!E686</f>
        <v>31240</v>
      </c>
      <c r="E693" s="49">
        <f>+AVAL!E686</f>
        <v>1120</v>
      </c>
      <c r="F693" s="68">
        <f t="shared" si="41"/>
        <v>214596569.40377358</v>
      </c>
      <c r="G693" s="68">
        <f t="shared" si="42"/>
        <v>214390429.73997414</v>
      </c>
      <c r="H693" s="68">
        <f t="shared" si="43"/>
        <v>256927235.97837839</v>
      </c>
      <c r="I693" s="123">
        <f t="shared" si="44"/>
        <v>-7.4074074074074719E-3</v>
      </c>
      <c r="J693" s="123">
        <f t="shared" si="44"/>
        <v>-3.8177339901477876E-2</v>
      </c>
      <c r="K693" s="123">
        <f t="shared" si="44"/>
        <v>0</v>
      </c>
    </row>
    <row r="694" spans="2:11" x14ac:dyDescent="0.2">
      <c r="B694" s="124">
        <v>43397</v>
      </c>
      <c r="C694" s="49">
        <f>+BBVA!E687</f>
        <v>268</v>
      </c>
      <c r="D694" s="49">
        <f>+DAVIVIENDA!E687</f>
        <v>31180</v>
      </c>
      <c r="E694" s="49">
        <f>+AVAL!E687</f>
        <v>1120</v>
      </c>
      <c r="F694" s="68">
        <f t="shared" si="41"/>
        <v>214596569.40377358</v>
      </c>
      <c r="G694" s="68">
        <f t="shared" si="42"/>
        <v>213978668.35122898</v>
      </c>
      <c r="H694" s="68">
        <f t="shared" si="43"/>
        <v>256927235.97837839</v>
      </c>
      <c r="I694" s="123">
        <f t="shared" si="44"/>
        <v>0</v>
      </c>
      <c r="J694" s="123">
        <f t="shared" si="44"/>
        <v>-1.9206145966709819E-3</v>
      </c>
      <c r="K694" s="123">
        <f t="shared" si="44"/>
        <v>0</v>
      </c>
    </row>
    <row r="695" spans="2:11" x14ac:dyDescent="0.2">
      <c r="B695" s="124">
        <v>43398</v>
      </c>
      <c r="C695" s="49">
        <f>+BBVA!E688</f>
        <v>268</v>
      </c>
      <c r="D695" s="49">
        <f>+DAVIVIENDA!E688</f>
        <v>31000</v>
      </c>
      <c r="E695" s="49">
        <f>+AVAL!E688</f>
        <v>1100</v>
      </c>
      <c r="F695" s="68">
        <f t="shared" si="41"/>
        <v>214596569.40377358</v>
      </c>
      <c r="G695" s="68">
        <f t="shared" si="42"/>
        <v>212743384.18499354</v>
      </c>
      <c r="H695" s="68">
        <f t="shared" si="43"/>
        <v>252339249.62162164</v>
      </c>
      <c r="I695" s="123">
        <f t="shared" si="44"/>
        <v>0</v>
      </c>
      <c r="J695" s="123">
        <f t="shared" si="44"/>
        <v>-5.7729313662604259E-3</v>
      </c>
      <c r="K695" s="123">
        <f t="shared" si="44"/>
        <v>-1.7857142857142818E-2</v>
      </c>
    </row>
    <row r="696" spans="2:11" x14ac:dyDescent="0.2">
      <c r="B696" s="124">
        <v>43399</v>
      </c>
      <c r="C696" s="49">
        <f>+BBVA!E689</f>
        <v>268</v>
      </c>
      <c r="D696" s="49">
        <f>+DAVIVIENDA!E689</f>
        <v>30620</v>
      </c>
      <c r="E696" s="49">
        <f>+AVAL!E689</f>
        <v>1075</v>
      </c>
      <c r="F696" s="68">
        <f t="shared" si="41"/>
        <v>214596569.40377358</v>
      </c>
      <c r="G696" s="68">
        <f t="shared" si="42"/>
        <v>210135562.05627427</v>
      </c>
      <c r="H696" s="68">
        <f t="shared" si="43"/>
        <v>246604266.67567569</v>
      </c>
      <c r="I696" s="123">
        <f t="shared" si="44"/>
        <v>0</v>
      </c>
      <c r="J696" s="123">
        <f t="shared" si="44"/>
        <v>-1.2258064516129007E-2</v>
      </c>
      <c r="K696" s="123">
        <f t="shared" si="44"/>
        <v>-2.2727272727272735E-2</v>
      </c>
    </row>
    <row r="697" spans="2:11" x14ac:dyDescent="0.2">
      <c r="B697" s="124">
        <v>43402</v>
      </c>
      <c r="C697" s="49">
        <f>+BBVA!E690</f>
        <v>268</v>
      </c>
      <c r="D697" s="49">
        <f>+DAVIVIENDA!E690</f>
        <v>30760</v>
      </c>
      <c r="E697" s="49">
        <f>+AVAL!E690</f>
        <v>1070</v>
      </c>
      <c r="F697" s="68">
        <f t="shared" si="41"/>
        <v>214596569.40377358</v>
      </c>
      <c r="G697" s="68">
        <f t="shared" si="42"/>
        <v>211096338.63001296</v>
      </c>
      <c r="H697" s="68">
        <f t="shared" si="43"/>
        <v>245457270.08648649</v>
      </c>
      <c r="I697" s="123">
        <f t="shared" si="44"/>
        <v>0</v>
      </c>
      <c r="J697" s="123">
        <f t="shared" si="44"/>
        <v>4.5721750489876546E-3</v>
      </c>
      <c r="K697" s="123">
        <f t="shared" si="44"/>
        <v>-4.6511627906977247E-3</v>
      </c>
    </row>
    <row r="698" spans="2:11" x14ac:dyDescent="0.2">
      <c r="B698" s="124">
        <v>43403</v>
      </c>
      <c r="C698" s="49">
        <f>+BBVA!E691</f>
        <v>268</v>
      </c>
      <c r="D698" s="49">
        <f>+DAVIVIENDA!E691</f>
        <v>30980</v>
      </c>
      <c r="E698" s="49">
        <f>+AVAL!E691</f>
        <v>1070</v>
      </c>
      <c r="F698" s="68">
        <f t="shared" si="41"/>
        <v>214596569.40377358</v>
      </c>
      <c r="G698" s="68">
        <f t="shared" si="42"/>
        <v>212606130.38874516</v>
      </c>
      <c r="H698" s="68">
        <f t="shared" si="43"/>
        <v>245457270.08648649</v>
      </c>
      <c r="I698" s="123">
        <f t="shared" si="44"/>
        <v>0</v>
      </c>
      <c r="J698" s="123">
        <f t="shared" si="44"/>
        <v>7.152145643693048E-3</v>
      </c>
      <c r="K698" s="123">
        <f t="shared" si="44"/>
        <v>0</v>
      </c>
    </row>
    <row r="699" spans="2:11" x14ac:dyDescent="0.2">
      <c r="B699" s="124">
        <v>43404</v>
      </c>
      <c r="C699" s="49">
        <f>+BBVA!E692</f>
        <v>279</v>
      </c>
      <c r="D699" s="49">
        <f>+DAVIVIENDA!E692</f>
        <v>31000</v>
      </c>
      <c r="E699" s="49">
        <f>+AVAL!E692</f>
        <v>1100</v>
      </c>
      <c r="F699" s="68">
        <f t="shared" si="41"/>
        <v>223404637.5509434</v>
      </c>
      <c r="G699" s="68">
        <f t="shared" si="42"/>
        <v>212743384.18499354</v>
      </c>
      <c r="H699" s="68">
        <f t="shared" si="43"/>
        <v>252339249.62162164</v>
      </c>
      <c r="I699" s="123">
        <f t="shared" si="44"/>
        <v>4.1044776119403069E-2</v>
      </c>
      <c r="J699" s="123">
        <f t="shared" si="44"/>
        <v>6.455777921239201E-4</v>
      </c>
      <c r="K699" s="123">
        <f t="shared" si="44"/>
        <v>2.8037383177570152E-2</v>
      </c>
    </row>
    <row r="700" spans="2:11" x14ac:dyDescent="0.2">
      <c r="B700" s="124">
        <v>43405</v>
      </c>
      <c r="C700" s="49">
        <f>+BBVA!E693</f>
        <v>279</v>
      </c>
      <c r="D700" s="49">
        <f>+DAVIVIENDA!E693</f>
        <v>31600</v>
      </c>
      <c r="E700" s="49">
        <f>+AVAL!E693</f>
        <v>1180</v>
      </c>
      <c r="F700" s="68">
        <f t="shared" si="41"/>
        <v>223404637.5509434</v>
      </c>
      <c r="G700" s="68">
        <f t="shared" si="42"/>
        <v>216860998.07244503</v>
      </c>
      <c r="H700" s="68">
        <f t="shared" si="43"/>
        <v>270691195.04864866</v>
      </c>
      <c r="I700" s="123">
        <f t="shared" si="44"/>
        <v>0</v>
      </c>
      <c r="J700" s="123">
        <f t="shared" si="44"/>
        <v>1.9354838709677476E-2</v>
      </c>
      <c r="K700" s="123">
        <f t="shared" si="44"/>
        <v>7.2727272727272682E-2</v>
      </c>
    </row>
    <row r="701" spans="2:11" x14ac:dyDescent="0.2">
      <c r="B701" s="124">
        <v>43406</v>
      </c>
      <c r="C701" s="49">
        <f>+BBVA!E694</f>
        <v>279</v>
      </c>
      <c r="D701" s="49">
        <f>+DAVIVIENDA!E694</f>
        <v>32500</v>
      </c>
      <c r="E701" s="49">
        <f>+AVAL!E694</f>
        <v>1170</v>
      </c>
      <c r="F701" s="68">
        <f t="shared" si="41"/>
        <v>223404637.5509434</v>
      </c>
      <c r="G701" s="68">
        <f t="shared" si="42"/>
        <v>223037418.90362227</v>
      </c>
      <c r="H701" s="68">
        <f t="shared" si="43"/>
        <v>268397201.87027028</v>
      </c>
      <c r="I701" s="123">
        <f t="shared" si="44"/>
        <v>0</v>
      </c>
      <c r="J701" s="123">
        <f t="shared" si="44"/>
        <v>2.8481012658227861E-2</v>
      </c>
      <c r="K701" s="123">
        <f t="shared" si="44"/>
        <v>-8.4745762711864216E-3</v>
      </c>
    </row>
    <row r="702" spans="2:11" x14ac:dyDescent="0.2">
      <c r="B702" s="124">
        <v>43410</v>
      </c>
      <c r="C702" s="49">
        <f>+BBVA!E695</f>
        <v>279</v>
      </c>
      <c r="D702" s="49">
        <f>+DAVIVIENDA!E695</f>
        <v>33100</v>
      </c>
      <c r="E702" s="49">
        <f>+AVAL!E695</f>
        <v>1170</v>
      </c>
      <c r="F702" s="68">
        <f t="shared" si="41"/>
        <v>223404637.5509434</v>
      </c>
      <c r="G702" s="68">
        <f t="shared" si="42"/>
        <v>227155032.79107374</v>
      </c>
      <c r="H702" s="68">
        <f t="shared" si="43"/>
        <v>268397201.87027028</v>
      </c>
      <c r="I702" s="123">
        <f t="shared" si="44"/>
        <v>0</v>
      </c>
      <c r="J702" s="123">
        <f t="shared" si="44"/>
        <v>1.846153846153838E-2</v>
      </c>
      <c r="K702" s="123">
        <f t="shared" si="44"/>
        <v>0</v>
      </c>
    </row>
    <row r="703" spans="2:11" x14ac:dyDescent="0.2">
      <c r="B703" s="124">
        <v>43411</v>
      </c>
      <c r="C703" s="49">
        <f>+BBVA!E696</f>
        <v>279</v>
      </c>
      <c r="D703" s="49">
        <f>+DAVIVIENDA!E696</f>
        <v>34120</v>
      </c>
      <c r="E703" s="49">
        <f>+AVAL!E696</f>
        <v>1150</v>
      </c>
      <c r="F703" s="68">
        <f t="shared" si="41"/>
        <v>223404637.5509434</v>
      </c>
      <c r="G703" s="68">
        <f t="shared" si="42"/>
        <v>234154976.39974129</v>
      </c>
      <c r="H703" s="68">
        <f t="shared" si="43"/>
        <v>263809215.51351354</v>
      </c>
      <c r="I703" s="123">
        <f t="shared" si="44"/>
        <v>0</v>
      </c>
      <c r="J703" s="123">
        <f t="shared" si="44"/>
        <v>3.0815709969788621E-2</v>
      </c>
      <c r="K703" s="123">
        <f t="shared" si="44"/>
        <v>-1.7094017094017058E-2</v>
      </c>
    </row>
    <row r="704" spans="2:11" x14ac:dyDescent="0.2">
      <c r="B704" s="124">
        <v>43412</v>
      </c>
      <c r="C704" s="49">
        <f>+BBVA!E697</f>
        <v>279</v>
      </c>
      <c r="D704" s="49">
        <f>+DAVIVIENDA!E697</f>
        <v>34020</v>
      </c>
      <c r="E704" s="49">
        <f>+AVAL!E697</f>
        <v>1150</v>
      </c>
      <c r="F704" s="68">
        <f t="shared" si="41"/>
        <v>223404637.5509434</v>
      </c>
      <c r="G704" s="68">
        <f t="shared" si="42"/>
        <v>233468707.41849938</v>
      </c>
      <c r="H704" s="68">
        <f t="shared" si="43"/>
        <v>263809215.51351354</v>
      </c>
      <c r="I704" s="123">
        <f t="shared" si="44"/>
        <v>0</v>
      </c>
      <c r="J704" s="123">
        <f t="shared" si="44"/>
        <v>-2.9308323563892015E-3</v>
      </c>
      <c r="K704" s="123">
        <f t="shared" si="44"/>
        <v>0</v>
      </c>
    </row>
    <row r="705" spans="2:11" x14ac:dyDescent="0.2">
      <c r="B705" s="124">
        <v>43413</v>
      </c>
      <c r="C705" s="49">
        <f>+BBVA!E698</f>
        <v>279</v>
      </c>
      <c r="D705" s="49">
        <f>+DAVIVIENDA!E698</f>
        <v>33720</v>
      </c>
      <c r="E705" s="49">
        <f>+AVAL!E698</f>
        <v>1150</v>
      </c>
      <c r="F705" s="68">
        <f t="shared" si="41"/>
        <v>223404637.5509434</v>
      </c>
      <c r="G705" s="68">
        <f t="shared" si="42"/>
        <v>231409900.47477362</v>
      </c>
      <c r="H705" s="68">
        <f t="shared" si="43"/>
        <v>263809215.51351354</v>
      </c>
      <c r="I705" s="123">
        <f t="shared" si="44"/>
        <v>0</v>
      </c>
      <c r="J705" s="123">
        <f t="shared" si="44"/>
        <v>-8.818342151675573E-3</v>
      </c>
      <c r="K705" s="123">
        <f t="shared" si="44"/>
        <v>0</v>
      </c>
    </row>
    <row r="706" spans="2:11" x14ac:dyDescent="0.2">
      <c r="B706" s="124">
        <v>43417</v>
      </c>
      <c r="C706" s="49">
        <f>+BBVA!E699</f>
        <v>279</v>
      </c>
      <c r="D706" s="49">
        <f>+DAVIVIENDA!E699</f>
        <v>34200</v>
      </c>
      <c r="E706" s="49">
        <f>+AVAL!E699</f>
        <v>1135</v>
      </c>
      <c r="F706" s="68">
        <f t="shared" si="41"/>
        <v>223404637.5509434</v>
      </c>
      <c r="G706" s="68">
        <f t="shared" si="42"/>
        <v>234703991.58473483</v>
      </c>
      <c r="H706" s="68">
        <f t="shared" si="43"/>
        <v>260368225.74594596</v>
      </c>
      <c r="I706" s="123">
        <f t="shared" si="44"/>
        <v>0</v>
      </c>
      <c r="J706" s="123">
        <f t="shared" si="44"/>
        <v>1.4234875444839951E-2</v>
      </c>
      <c r="K706" s="123">
        <f t="shared" si="44"/>
        <v>-1.3043478260869592E-2</v>
      </c>
    </row>
    <row r="707" spans="2:11" x14ac:dyDescent="0.2">
      <c r="B707" s="124">
        <v>43418</v>
      </c>
      <c r="C707" s="49">
        <f>+BBVA!E700</f>
        <v>266</v>
      </c>
      <c r="D707" s="49">
        <f>+DAVIVIENDA!E700</f>
        <v>33500</v>
      </c>
      <c r="E707" s="49">
        <f>+AVAL!E700</f>
        <v>1135</v>
      </c>
      <c r="F707" s="68">
        <f t="shared" si="41"/>
        <v>212995102.46792454</v>
      </c>
      <c r="G707" s="68">
        <f t="shared" si="42"/>
        <v>229900108.71604142</v>
      </c>
      <c r="H707" s="68">
        <f t="shared" si="43"/>
        <v>260368225.74594596</v>
      </c>
      <c r="I707" s="123">
        <f t="shared" si="44"/>
        <v>-4.6594982078853049E-2</v>
      </c>
      <c r="J707" s="123">
        <f t="shared" si="44"/>
        <v>-2.0467836257309979E-2</v>
      </c>
      <c r="K707" s="123">
        <f t="shared" si="44"/>
        <v>0</v>
      </c>
    </row>
    <row r="708" spans="2:11" x14ac:dyDescent="0.2">
      <c r="B708" s="124">
        <v>43419</v>
      </c>
      <c r="C708" s="49">
        <f>+BBVA!E701</f>
        <v>267</v>
      </c>
      <c r="D708" s="49">
        <f>+DAVIVIENDA!E701</f>
        <v>34120</v>
      </c>
      <c r="E708" s="49">
        <f>+AVAL!E701</f>
        <v>1140</v>
      </c>
      <c r="F708" s="68">
        <f t="shared" si="41"/>
        <v>213795835.93584904</v>
      </c>
      <c r="G708" s="68">
        <f t="shared" si="42"/>
        <v>234154976.39974129</v>
      </c>
      <c r="H708" s="68">
        <f t="shared" si="43"/>
        <v>261515222.33513516</v>
      </c>
      <c r="I708" s="123">
        <f t="shared" si="44"/>
        <v>3.7593984962404942E-3</v>
      </c>
      <c r="J708" s="123">
        <f t="shared" si="44"/>
        <v>1.8507462686567187E-2</v>
      </c>
      <c r="K708" s="123">
        <f t="shared" si="44"/>
        <v>4.405286343612382E-3</v>
      </c>
    </row>
    <row r="709" spans="2:11" x14ac:dyDescent="0.2">
      <c r="B709" s="124">
        <v>43420</v>
      </c>
      <c r="C709" s="49">
        <f>+BBVA!E702</f>
        <v>267</v>
      </c>
      <c r="D709" s="49">
        <f>+DAVIVIENDA!E702</f>
        <v>34000</v>
      </c>
      <c r="E709" s="49">
        <f>+AVAL!E702</f>
        <v>1175</v>
      </c>
      <c r="F709" s="68">
        <f t="shared" si="41"/>
        <v>213795835.93584904</v>
      </c>
      <c r="G709" s="68">
        <f t="shared" si="42"/>
        <v>233331453.62225097</v>
      </c>
      <c r="H709" s="68">
        <f t="shared" si="43"/>
        <v>269544198.45945948</v>
      </c>
      <c r="I709" s="123">
        <f t="shared" si="44"/>
        <v>0</v>
      </c>
      <c r="J709" s="123">
        <f t="shared" si="44"/>
        <v>-3.5169988276671435E-3</v>
      </c>
      <c r="K709" s="123">
        <f t="shared" si="44"/>
        <v>3.07017543859649E-2</v>
      </c>
    </row>
    <row r="710" spans="2:11" x14ac:dyDescent="0.2">
      <c r="B710" s="124">
        <v>43423</v>
      </c>
      <c r="C710" s="49">
        <f>+BBVA!E703</f>
        <v>267</v>
      </c>
      <c r="D710" s="49">
        <f>+DAVIVIENDA!E703</f>
        <v>33640</v>
      </c>
      <c r="E710" s="49">
        <f>+AVAL!E703</f>
        <v>1165</v>
      </c>
      <c r="F710" s="68">
        <f t="shared" si="41"/>
        <v>213795835.93584904</v>
      </c>
      <c r="G710" s="68">
        <f t="shared" si="42"/>
        <v>230860885.28978008</v>
      </c>
      <c r="H710" s="68">
        <f t="shared" si="43"/>
        <v>267250205.28108111</v>
      </c>
      <c r="I710" s="123">
        <f t="shared" si="44"/>
        <v>0</v>
      </c>
      <c r="J710" s="123">
        <f t="shared" si="44"/>
        <v>-1.0588235294117652E-2</v>
      </c>
      <c r="K710" s="123">
        <f t="shared" si="44"/>
        <v>-8.5106382978723215E-3</v>
      </c>
    </row>
    <row r="711" spans="2:11" x14ac:dyDescent="0.2">
      <c r="B711" s="124">
        <v>43424</v>
      </c>
      <c r="C711" s="49">
        <f>+BBVA!E704</f>
        <v>267</v>
      </c>
      <c r="D711" s="49">
        <f>+DAVIVIENDA!E704</f>
        <v>33040</v>
      </c>
      <c r="E711" s="49">
        <f>+AVAL!E704</f>
        <v>1120</v>
      </c>
      <c r="F711" s="68">
        <f t="shared" si="41"/>
        <v>213795835.93584904</v>
      </c>
      <c r="G711" s="68">
        <f t="shared" si="42"/>
        <v>226743271.40232861</v>
      </c>
      <c r="H711" s="68">
        <f t="shared" si="43"/>
        <v>256927235.97837839</v>
      </c>
      <c r="I711" s="123">
        <f t="shared" si="44"/>
        <v>0</v>
      </c>
      <c r="J711" s="123">
        <f t="shared" si="44"/>
        <v>-1.7835909631391124E-2</v>
      </c>
      <c r="K711" s="123">
        <f t="shared" si="44"/>
        <v>-3.8626609442060166E-2</v>
      </c>
    </row>
    <row r="712" spans="2:11" x14ac:dyDescent="0.2">
      <c r="B712" s="124">
        <v>43425</v>
      </c>
      <c r="C712" s="49">
        <f>+BBVA!E705</f>
        <v>260</v>
      </c>
      <c r="D712" s="49">
        <f>+DAVIVIENDA!E705</f>
        <v>33100</v>
      </c>
      <c r="E712" s="49">
        <f>+AVAL!E705</f>
        <v>1070</v>
      </c>
      <c r="F712" s="68">
        <f t="shared" si="41"/>
        <v>208190701.66037735</v>
      </c>
      <c r="G712" s="68">
        <f t="shared" si="42"/>
        <v>227155032.79107374</v>
      </c>
      <c r="H712" s="68">
        <f t="shared" si="43"/>
        <v>245457270.08648649</v>
      </c>
      <c r="I712" s="123">
        <f t="shared" si="44"/>
        <v>-2.6217228464419429E-2</v>
      </c>
      <c r="J712" s="123">
        <f t="shared" si="44"/>
        <v>1.8159806295398647E-3</v>
      </c>
      <c r="K712" s="123">
        <f t="shared" si="44"/>
        <v>-4.4642857142857158E-2</v>
      </c>
    </row>
    <row r="713" spans="2:11" x14ac:dyDescent="0.2">
      <c r="B713" s="124">
        <v>43426</v>
      </c>
      <c r="C713" s="49">
        <f>+BBVA!E706</f>
        <v>260</v>
      </c>
      <c r="D713" s="49">
        <f>+DAVIVIENDA!E706</f>
        <v>32780</v>
      </c>
      <c r="E713" s="49">
        <f>+AVAL!E706</f>
        <v>1060</v>
      </c>
      <c r="F713" s="68">
        <f t="shared" si="41"/>
        <v>208190701.66037735</v>
      </c>
      <c r="G713" s="68">
        <f t="shared" si="42"/>
        <v>224958972.05109963</v>
      </c>
      <c r="H713" s="68">
        <f t="shared" si="43"/>
        <v>243163276.90810812</v>
      </c>
      <c r="I713" s="123">
        <f t="shared" si="44"/>
        <v>0</v>
      </c>
      <c r="J713" s="123">
        <f t="shared" si="44"/>
        <v>-9.6676737160120169E-3</v>
      </c>
      <c r="K713" s="123">
        <f t="shared" si="44"/>
        <v>-9.3457943925233447E-3</v>
      </c>
    </row>
    <row r="714" spans="2:11" x14ac:dyDescent="0.2">
      <c r="B714" s="124">
        <v>43427</v>
      </c>
      <c r="C714" s="49">
        <f>+BBVA!E707</f>
        <v>260</v>
      </c>
      <c r="D714" s="49">
        <f>+DAVIVIENDA!E707</f>
        <v>32360</v>
      </c>
      <c r="E714" s="49">
        <f>+AVAL!E707</f>
        <v>1030</v>
      </c>
      <c r="F714" s="68">
        <f t="shared" si="41"/>
        <v>208190701.66037735</v>
      </c>
      <c r="G714" s="68">
        <f t="shared" si="42"/>
        <v>222076642.32988358</v>
      </c>
      <c r="H714" s="68">
        <f t="shared" si="43"/>
        <v>236281297.372973</v>
      </c>
      <c r="I714" s="123">
        <f t="shared" si="44"/>
        <v>0</v>
      </c>
      <c r="J714" s="123">
        <f t="shared" si="44"/>
        <v>-1.2812690665039707E-2</v>
      </c>
      <c r="K714" s="123">
        <f t="shared" si="44"/>
        <v>-2.8301886792452768E-2</v>
      </c>
    </row>
    <row r="715" spans="2:11" x14ac:dyDescent="0.2">
      <c r="B715" s="124">
        <v>43430</v>
      </c>
      <c r="C715" s="49">
        <f>+BBVA!E708</f>
        <v>260</v>
      </c>
      <c r="D715" s="49">
        <f>+DAVIVIENDA!E708</f>
        <v>33500</v>
      </c>
      <c r="E715" s="49">
        <f>+AVAL!E708</f>
        <v>1050</v>
      </c>
      <c r="F715" s="68">
        <f t="shared" ref="F715:F738" si="45">+$D$4*C715</f>
        <v>208190701.66037735</v>
      </c>
      <c r="G715" s="68">
        <f t="shared" ref="G715:G738" si="46">+$E$4*D715</f>
        <v>229900108.71604142</v>
      </c>
      <c r="H715" s="68">
        <f t="shared" ref="H715:H738" si="47">+$F$4*E715</f>
        <v>240869283.72972974</v>
      </c>
      <c r="I715" s="123">
        <f t="shared" ref="I715:K738" si="48">+(F715-F714)/F714</f>
        <v>0</v>
      </c>
      <c r="J715" s="123">
        <f t="shared" si="48"/>
        <v>3.5228677379480905E-2</v>
      </c>
      <c r="K715" s="123">
        <f t="shared" si="48"/>
        <v>1.9417475728155296E-2</v>
      </c>
    </row>
    <row r="716" spans="2:11" x14ac:dyDescent="0.2">
      <c r="B716" s="124">
        <v>43431</v>
      </c>
      <c r="C716" s="49">
        <f>+BBVA!E709</f>
        <v>260</v>
      </c>
      <c r="D716" s="49">
        <f>+DAVIVIENDA!E709</f>
        <v>32700</v>
      </c>
      <c r="E716" s="49">
        <f>+AVAL!E709</f>
        <v>1030</v>
      </c>
      <c r="F716" s="68">
        <f t="shared" si="45"/>
        <v>208190701.66037735</v>
      </c>
      <c r="G716" s="68">
        <f t="shared" si="46"/>
        <v>224409956.86610609</v>
      </c>
      <c r="H716" s="68">
        <f t="shared" si="47"/>
        <v>236281297.372973</v>
      </c>
      <c r="I716" s="123">
        <f t="shared" si="48"/>
        <v>0</v>
      </c>
      <c r="J716" s="123">
        <f t="shared" si="48"/>
        <v>-2.3880597014925398E-2</v>
      </c>
      <c r="K716" s="123">
        <f t="shared" si="48"/>
        <v>-1.9047619047619004E-2</v>
      </c>
    </row>
    <row r="717" spans="2:11" x14ac:dyDescent="0.2">
      <c r="B717" s="124">
        <v>43432</v>
      </c>
      <c r="C717" s="49">
        <f>+BBVA!E710</f>
        <v>265</v>
      </c>
      <c r="D717" s="49">
        <f>+DAVIVIENDA!E710</f>
        <v>32840</v>
      </c>
      <c r="E717" s="49">
        <f>+AVAL!E710</f>
        <v>1030</v>
      </c>
      <c r="F717" s="68">
        <f t="shared" si="45"/>
        <v>212194369</v>
      </c>
      <c r="G717" s="68">
        <f t="shared" si="46"/>
        <v>225370733.43984479</v>
      </c>
      <c r="H717" s="68">
        <f t="shared" si="47"/>
        <v>236281297.372973</v>
      </c>
      <c r="I717" s="123">
        <f t="shared" si="48"/>
        <v>1.9230769230769256E-2</v>
      </c>
      <c r="J717" s="123">
        <f t="shared" si="48"/>
        <v>4.2813455657492961E-3</v>
      </c>
      <c r="K717" s="123">
        <f t="shared" si="48"/>
        <v>0</v>
      </c>
    </row>
    <row r="718" spans="2:11" x14ac:dyDescent="0.2">
      <c r="B718" s="124">
        <v>43433</v>
      </c>
      <c r="C718" s="49">
        <f>+BBVA!E711</f>
        <v>268</v>
      </c>
      <c r="D718" s="49">
        <f>+DAVIVIENDA!E711</f>
        <v>32800</v>
      </c>
      <c r="E718" s="49">
        <f>+AVAL!E711</f>
        <v>1025</v>
      </c>
      <c r="F718" s="68">
        <f t="shared" si="45"/>
        <v>214596569.40377358</v>
      </c>
      <c r="G718" s="68">
        <f t="shared" si="46"/>
        <v>225096225.847348</v>
      </c>
      <c r="H718" s="68">
        <f t="shared" si="47"/>
        <v>235134300.78378379</v>
      </c>
      <c r="I718" s="123">
        <f t="shared" si="48"/>
        <v>1.132075471698109E-2</v>
      </c>
      <c r="J718" s="123">
        <f t="shared" si="48"/>
        <v>-1.2180267965895988E-3</v>
      </c>
      <c r="K718" s="123">
        <f t="shared" si="48"/>
        <v>-4.8543689320388866E-3</v>
      </c>
    </row>
    <row r="719" spans="2:11" x14ac:dyDescent="0.2">
      <c r="B719" s="124">
        <v>43434</v>
      </c>
      <c r="C719" s="49">
        <f>+BBVA!E712</f>
        <v>265</v>
      </c>
      <c r="D719" s="49">
        <f>+DAVIVIENDA!E712</f>
        <v>32520</v>
      </c>
      <c r="E719" s="49">
        <f>+AVAL!E712</f>
        <v>1010</v>
      </c>
      <c r="F719" s="68">
        <f t="shared" si="45"/>
        <v>212194369</v>
      </c>
      <c r="G719" s="68">
        <f t="shared" si="46"/>
        <v>223174672.69987065</v>
      </c>
      <c r="H719" s="68">
        <f t="shared" si="47"/>
        <v>231693311.01621622</v>
      </c>
      <c r="I719" s="123">
        <f t="shared" si="48"/>
        <v>-1.1194029850746228E-2</v>
      </c>
      <c r="J719" s="123">
        <f t="shared" si="48"/>
        <v>-8.536585365853647E-3</v>
      </c>
      <c r="K719" s="123">
        <f t="shared" si="48"/>
        <v>-1.4634146341463445E-2</v>
      </c>
    </row>
    <row r="720" spans="2:11" x14ac:dyDescent="0.2">
      <c r="B720" s="124">
        <v>43437</v>
      </c>
      <c r="C720" s="49">
        <f>+BBVA!E713</f>
        <v>265</v>
      </c>
      <c r="D720" s="49">
        <f>+DAVIVIENDA!E713</f>
        <v>32840</v>
      </c>
      <c r="E720" s="49">
        <f>+AVAL!E713</f>
        <v>1010</v>
      </c>
      <c r="F720" s="68">
        <f t="shared" si="45"/>
        <v>212194369</v>
      </c>
      <c r="G720" s="68">
        <f t="shared" si="46"/>
        <v>225370733.43984479</v>
      </c>
      <c r="H720" s="68">
        <f t="shared" si="47"/>
        <v>231693311.01621622</v>
      </c>
      <c r="I720" s="123">
        <f t="shared" si="48"/>
        <v>0</v>
      </c>
      <c r="J720" s="123">
        <f t="shared" si="48"/>
        <v>9.8400984009840743E-3</v>
      </c>
      <c r="K720" s="123">
        <f t="shared" si="48"/>
        <v>0</v>
      </c>
    </row>
    <row r="721" spans="2:11" x14ac:dyDescent="0.2">
      <c r="B721" s="124">
        <v>43438</v>
      </c>
      <c r="C721" s="49">
        <f>+BBVA!E714</f>
        <v>265</v>
      </c>
      <c r="D721" s="49">
        <f>+DAVIVIENDA!E714</f>
        <v>33000</v>
      </c>
      <c r="E721" s="49">
        <f>+AVAL!E714</f>
        <v>1025</v>
      </c>
      <c r="F721" s="68">
        <f t="shared" si="45"/>
        <v>212194369</v>
      </c>
      <c r="G721" s="68">
        <f t="shared" si="46"/>
        <v>226468763.80983183</v>
      </c>
      <c r="H721" s="68">
        <f t="shared" si="47"/>
        <v>235134300.78378379</v>
      </c>
      <c r="I721" s="123">
        <f t="shared" si="48"/>
        <v>0</v>
      </c>
      <c r="J721" s="123">
        <f t="shared" si="48"/>
        <v>4.872107186357999E-3</v>
      </c>
      <c r="K721" s="123">
        <f t="shared" si="48"/>
        <v>1.4851485148514884E-2</v>
      </c>
    </row>
    <row r="722" spans="2:11" x14ac:dyDescent="0.2">
      <c r="B722" s="124">
        <v>43439</v>
      </c>
      <c r="C722" s="49">
        <f>+BBVA!E715</f>
        <v>265</v>
      </c>
      <c r="D722" s="49">
        <f>+DAVIVIENDA!E715</f>
        <v>32880</v>
      </c>
      <c r="E722" s="49">
        <f>+AVAL!E715</f>
        <v>1020</v>
      </c>
      <c r="F722" s="68">
        <f t="shared" si="45"/>
        <v>212194369</v>
      </c>
      <c r="G722" s="68">
        <f t="shared" si="46"/>
        <v>225645241.03234154</v>
      </c>
      <c r="H722" s="68">
        <f t="shared" si="47"/>
        <v>233987304.19459462</v>
      </c>
      <c r="I722" s="123">
        <f t="shared" si="48"/>
        <v>0</v>
      </c>
      <c r="J722" s="123">
        <f t="shared" si="48"/>
        <v>-3.6363636363635943E-3</v>
      </c>
      <c r="K722" s="123">
        <f t="shared" si="48"/>
        <v>-4.8780487804877303E-3</v>
      </c>
    </row>
    <row r="723" spans="2:11" x14ac:dyDescent="0.2">
      <c r="B723" s="124">
        <v>43440</v>
      </c>
      <c r="C723" s="49">
        <f>+BBVA!E716</f>
        <v>265</v>
      </c>
      <c r="D723" s="49">
        <f>+DAVIVIENDA!E716</f>
        <v>32700</v>
      </c>
      <c r="E723" s="49">
        <f>+AVAL!E716</f>
        <v>1020</v>
      </c>
      <c r="F723" s="68">
        <f t="shared" si="45"/>
        <v>212194369</v>
      </c>
      <c r="G723" s="68">
        <f t="shared" si="46"/>
        <v>224409956.86610609</v>
      </c>
      <c r="H723" s="68">
        <f t="shared" si="47"/>
        <v>233987304.19459462</v>
      </c>
      <c r="I723" s="123">
        <f t="shared" si="48"/>
        <v>0</v>
      </c>
      <c r="J723" s="123">
        <f t="shared" si="48"/>
        <v>-5.4744525547445275E-3</v>
      </c>
      <c r="K723" s="123">
        <f t="shared" si="48"/>
        <v>0</v>
      </c>
    </row>
    <row r="724" spans="2:11" x14ac:dyDescent="0.2">
      <c r="B724" s="124">
        <v>43441</v>
      </c>
      <c r="C724" s="49">
        <f>+BBVA!E717</f>
        <v>265</v>
      </c>
      <c r="D724" s="49">
        <f>+DAVIVIENDA!E717</f>
        <v>32680</v>
      </c>
      <c r="E724" s="49">
        <f>+AVAL!E717</f>
        <v>1020</v>
      </c>
      <c r="F724" s="68">
        <f t="shared" si="45"/>
        <v>212194369</v>
      </c>
      <c r="G724" s="68">
        <f t="shared" si="46"/>
        <v>224272703.06985772</v>
      </c>
      <c r="H724" s="68">
        <f t="shared" si="47"/>
        <v>233987304.19459462</v>
      </c>
      <c r="I724" s="123">
        <f t="shared" si="48"/>
        <v>0</v>
      </c>
      <c r="J724" s="123">
        <f t="shared" si="48"/>
        <v>-6.1162079510700444E-4</v>
      </c>
      <c r="K724" s="123">
        <f t="shared" si="48"/>
        <v>0</v>
      </c>
    </row>
    <row r="725" spans="2:11" x14ac:dyDescent="0.2">
      <c r="B725" s="124">
        <v>43444</v>
      </c>
      <c r="C725" s="49">
        <f>+BBVA!E718</f>
        <v>265</v>
      </c>
      <c r="D725" s="49">
        <f>+DAVIVIENDA!E718</f>
        <v>32240</v>
      </c>
      <c r="E725" s="49">
        <f>+AVAL!E718</f>
        <v>1030</v>
      </c>
      <c r="F725" s="68">
        <f t="shared" si="45"/>
        <v>212194369</v>
      </c>
      <c r="G725" s="68">
        <f t="shared" si="46"/>
        <v>221253119.55239329</v>
      </c>
      <c r="H725" s="68">
        <f t="shared" si="47"/>
        <v>236281297.372973</v>
      </c>
      <c r="I725" s="123">
        <f t="shared" si="48"/>
        <v>0</v>
      </c>
      <c r="J725" s="123">
        <f t="shared" si="48"/>
        <v>-1.3463892288861709E-2</v>
      </c>
      <c r="K725" s="123">
        <f t="shared" si="48"/>
        <v>9.8039215686274283E-3</v>
      </c>
    </row>
    <row r="726" spans="2:11" x14ac:dyDescent="0.2">
      <c r="B726" s="124">
        <v>43445</v>
      </c>
      <c r="C726" s="49">
        <f>+BBVA!E719</f>
        <v>250</v>
      </c>
      <c r="D726" s="49">
        <f>+DAVIVIENDA!E719</f>
        <v>32700</v>
      </c>
      <c r="E726" s="49">
        <f>+AVAL!E719</f>
        <v>1035</v>
      </c>
      <c r="F726" s="68">
        <f t="shared" si="45"/>
        <v>200183366.98113206</v>
      </c>
      <c r="G726" s="68">
        <f t="shared" si="46"/>
        <v>224409956.86610609</v>
      </c>
      <c r="H726" s="68">
        <f t="shared" si="47"/>
        <v>237428293.96216217</v>
      </c>
      <c r="I726" s="123">
        <f t="shared" si="48"/>
        <v>-5.6603773584905731E-2</v>
      </c>
      <c r="J726" s="123">
        <f t="shared" si="48"/>
        <v>1.4267990074441678E-2</v>
      </c>
      <c r="K726" s="123">
        <f t="shared" si="48"/>
        <v>4.8543689320387608E-3</v>
      </c>
    </row>
    <row r="727" spans="2:11" x14ac:dyDescent="0.2">
      <c r="B727" s="124">
        <v>43446</v>
      </c>
      <c r="C727" s="49">
        <f>+BBVA!E720</f>
        <v>250</v>
      </c>
      <c r="D727" s="49">
        <f>+DAVIVIENDA!E720</f>
        <v>32400</v>
      </c>
      <c r="E727" s="49">
        <f>+AVAL!E720</f>
        <v>1020</v>
      </c>
      <c r="F727" s="68">
        <f t="shared" si="45"/>
        <v>200183366.98113206</v>
      </c>
      <c r="G727" s="68">
        <f t="shared" si="46"/>
        <v>222351149.92238036</v>
      </c>
      <c r="H727" s="68">
        <f t="shared" si="47"/>
        <v>233987304.19459462</v>
      </c>
      <c r="I727" s="123">
        <f t="shared" si="48"/>
        <v>0</v>
      </c>
      <c r="J727" s="123">
        <f t="shared" si="48"/>
        <v>-9.1743119266054652E-3</v>
      </c>
      <c r="K727" s="123">
        <f t="shared" si="48"/>
        <v>-1.4492753623188311E-2</v>
      </c>
    </row>
    <row r="728" spans="2:11" x14ac:dyDescent="0.2">
      <c r="B728" s="124">
        <v>43447</v>
      </c>
      <c r="C728" s="49">
        <f>+BBVA!E721</f>
        <v>250</v>
      </c>
      <c r="D728" s="49">
        <f>+DAVIVIENDA!E721</f>
        <v>33400</v>
      </c>
      <c r="E728" s="49">
        <f>+AVAL!E721</f>
        <v>1030</v>
      </c>
      <c r="F728" s="68">
        <f t="shared" si="45"/>
        <v>200183366.98113206</v>
      </c>
      <c r="G728" s="68">
        <f t="shared" si="46"/>
        <v>229213839.7347995</v>
      </c>
      <c r="H728" s="68">
        <f t="shared" si="47"/>
        <v>236281297.372973</v>
      </c>
      <c r="I728" s="123">
        <f t="shared" si="48"/>
        <v>0</v>
      </c>
      <c r="J728" s="123">
        <f t="shared" si="48"/>
        <v>3.0864197530864196E-2</v>
      </c>
      <c r="K728" s="123">
        <f t="shared" si="48"/>
        <v>9.8039215686274283E-3</v>
      </c>
    </row>
    <row r="729" spans="2:11" x14ac:dyDescent="0.2">
      <c r="B729" s="124">
        <v>43448</v>
      </c>
      <c r="C729" s="49">
        <f>+BBVA!E722</f>
        <v>255</v>
      </c>
      <c r="D729" s="49">
        <f>+DAVIVIENDA!E722</f>
        <v>32800</v>
      </c>
      <c r="E729" s="49">
        <f>+AVAL!E722</f>
        <v>1030</v>
      </c>
      <c r="F729" s="68">
        <f t="shared" si="45"/>
        <v>204187034.32075471</v>
      </c>
      <c r="G729" s="68">
        <f t="shared" si="46"/>
        <v>225096225.847348</v>
      </c>
      <c r="H729" s="68">
        <f t="shared" si="47"/>
        <v>236281297.372973</v>
      </c>
      <c r="I729" s="123">
        <f t="shared" si="48"/>
        <v>2.0000000000000028E-2</v>
      </c>
      <c r="J729" s="123">
        <f t="shared" si="48"/>
        <v>-1.7964071856287477E-2</v>
      </c>
      <c r="K729" s="123">
        <f t="shared" si="48"/>
        <v>0</v>
      </c>
    </row>
    <row r="730" spans="2:11" x14ac:dyDescent="0.2">
      <c r="B730" s="124">
        <v>43451</v>
      </c>
      <c r="C730" s="49">
        <f>+BBVA!E723</f>
        <v>255</v>
      </c>
      <c r="D730" s="49">
        <f>+DAVIVIENDA!E723</f>
        <v>31540</v>
      </c>
      <c r="E730" s="49">
        <f>+AVAL!E723</f>
        <v>980</v>
      </c>
      <c r="F730" s="68">
        <f t="shared" si="45"/>
        <v>204187034.32075471</v>
      </c>
      <c r="G730" s="68">
        <f t="shared" si="46"/>
        <v>216449236.68369988</v>
      </c>
      <c r="H730" s="68">
        <f t="shared" si="47"/>
        <v>224811331.4810811</v>
      </c>
      <c r="I730" s="123">
        <f t="shared" si="48"/>
        <v>0</v>
      </c>
      <c r="J730" s="123">
        <f t="shared" si="48"/>
        <v>-3.8414634146341484E-2</v>
      </c>
      <c r="K730" s="123">
        <f t="shared" si="48"/>
        <v>-4.8543689320388363E-2</v>
      </c>
    </row>
    <row r="731" spans="2:11" x14ac:dyDescent="0.2">
      <c r="B731" s="124">
        <v>43452</v>
      </c>
      <c r="C731" s="49">
        <f>+BBVA!E724</f>
        <v>255</v>
      </c>
      <c r="D731" s="49">
        <f>+DAVIVIENDA!E724</f>
        <v>32600</v>
      </c>
      <c r="E731" s="49">
        <f>+AVAL!E724</f>
        <v>990</v>
      </c>
      <c r="F731" s="68">
        <f t="shared" si="45"/>
        <v>204187034.32075471</v>
      </c>
      <c r="G731" s="68">
        <f t="shared" si="46"/>
        <v>223723687.88486418</v>
      </c>
      <c r="H731" s="68">
        <f t="shared" si="47"/>
        <v>227105324.65945947</v>
      </c>
      <c r="I731" s="123">
        <f t="shared" si="48"/>
        <v>0</v>
      </c>
      <c r="J731" s="123">
        <f t="shared" si="48"/>
        <v>3.3608116677235303E-2</v>
      </c>
      <c r="K731" s="123">
        <f t="shared" si="48"/>
        <v>1.0204081632653038E-2</v>
      </c>
    </row>
    <row r="732" spans="2:11" x14ac:dyDescent="0.2">
      <c r="B732" s="124">
        <v>43453</v>
      </c>
      <c r="C732" s="49">
        <f>+BBVA!E725</f>
        <v>255</v>
      </c>
      <c r="D732" s="49">
        <f>+DAVIVIENDA!E725</f>
        <v>31020</v>
      </c>
      <c r="E732" s="49">
        <f>+AVAL!E725</f>
        <v>981</v>
      </c>
      <c r="F732" s="68">
        <f t="shared" si="45"/>
        <v>204187034.32075471</v>
      </c>
      <c r="G732" s="68">
        <f t="shared" si="46"/>
        <v>212880637.98124194</v>
      </c>
      <c r="H732" s="68">
        <f t="shared" si="47"/>
        <v>225040730.79891893</v>
      </c>
      <c r="I732" s="123">
        <f t="shared" si="48"/>
        <v>0</v>
      </c>
      <c r="J732" s="123">
        <f t="shared" si="48"/>
        <v>-4.8466257668711606E-2</v>
      </c>
      <c r="K732" s="123">
        <f t="shared" si="48"/>
        <v>-9.0909090909090835E-3</v>
      </c>
    </row>
    <row r="733" spans="2:11" x14ac:dyDescent="0.2">
      <c r="B733" s="124">
        <v>43454</v>
      </c>
      <c r="C733" s="49">
        <f>+BBVA!E726</f>
        <v>255</v>
      </c>
      <c r="D733" s="49">
        <f>+DAVIVIENDA!E726</f>
        <v>30580</v>
      </c>
      <c r="E733" s="49">
        <f>+AVAL!E726</f>
        <v>1030</v>
      </c>
      <c r="F733" s="68">
        <f t="shared" si="45"/>
        <v>204187034.32075471</v>
      </c>
      <c r="G733" s="68">
        <f t="shared" si="46"/>
        <v>209861054.46377751</v>
      </c>
      <c r="H733" s="68">
        <f t="shared" si="47"/>
        <v>236281297.372973</v>
      </c>
      <c r="I733" s="123">
        <f t="shared" si="48"/>
        <v>0</v>
      </c>
      <c r="J733" s="123">
        <f t="shared" si="48"/>
        <v>-1.4184397163120588E-2</v>
      </c>
      <c r="K733" s="123">
        <f t="shared" si="48"/>
        <v>4.9949031600407784E-2</v>
      </c>
    </row>
    <row r="734" spans="2:11" x14ac:dyDescent="0.2">
      <c r="B734" s="124">
        <v>43455</v>
      </c>
      <c r="C734" s="49">
        <f>+BBVA!E727</f>
        <v>255</v>
      </c>
      <c r="D734" s="49">
        <f>+DAVIVIENDA!E727</f>
        <v>29600</v>
      </c>
      <c r="E734" s="49">
        <f>+AVAL!E727</f>
        <v>940</v>
      </c>
      <c r="F734" s="68">
        <f t="shared" si="45"/>
        <v>204187034.32075471</v>
      </c>
      <c r="G734" s="68">
        <f t="shared" si="46"/>
        <v>203135618.44760674</v>
      </c>
      <c r="H734" s="68">
        <f t="shared" si="47"/>
        <v>215635358.76756757</v>
      </c>
      <c r="I734" s="123">
        <f t="shared" si="48"/>
        <v>0</v>
      </c>
      <c r="J734" s="123">
        <f t="shared" si="48"/>
        <v>-3.2047089601046463E-2</v>
      </c>
      <c r="K734" s="123">
        <f t="shared" si="48"/>
        <v>-8.7378640776699087E-2</v>
      </c>
    </row>
    <row r="735" spans="2:11" x14ac:dyDescent="0.2">
      <c r="B735" s="124">
        <v>43458</v>
      </c>
      <c r="C735" s="49">
        <f>+BBVA!E728</f>
        <v>265</v>
      </c>
      <c r="D735" s="49">
        <f>+DAVIVIENDA!E728</f>
        <v>30400</v>
      </c>
      <c r="E735" s="49">
        <f>+AVAL!E728</f>
        <v>901</v>
      </c>
      <c r="F735" s="68">
        <f t="shared" si="45"/>
        <v>212194369</v>
      </c>
      <c r="G735" s="68">
        <f t="shared" si="46"/>
        <v>208625770.29754207</v>
      </c>
      <c r="H735" s="68">
        <f t="shared" si="47"/>
        <v>206688785.37189192</v>
      </c>
      <c r="I735" s="123">
        <f t="shared" si="48"/>
        <v>3.9215686274509859E-2</v>
      </c>
      <c r="J735" s="123">
        <f t="shared" si="48"/>
        <v>2.7027027027027056E-2</v>
      </c>
      <c r="K735" s="123">
        <f t="shared" si="48"/>
        <v>-4.1489361702127581E-2</v>
      </c>
    </row>
    <row r="736" spans="2:11" x14ac:dyDescent="0.2">
      <c r="B736" s="124">
        <v>43460</v>
      </c>
      <c r="C736" s="49">
        <f>+BBVA!E729</f>
        <v>265</v>
      </c>
      <c r="D736" s="49">
        <f>+DAVIVIENDA!E729</f>
        <v>30200</v>
      </c>
      <c r="E736" s="49">
        <f>+AVAL!E729</f>
        <v>901</v>
      </c>
      <c r="F736" s="68">
        <f t="shared" si="45"/>
        <v>212194369</v>
      </c>
      <c r="G736" s="68">
        <f t="shared" si="46"/>
        <v>207253232.33505824</v>
      </c>
      <c r="H736" s="68">
        <f t="shared" si="47"/>
        <v>206688785.37189192</v>
      </c>
      <c r="I736" s="123">
        <f t="shared" si="48"/>
        <v>0</v>
      </c>
      <c r="J736" s="123">
        <f t="shared" si="48"/>
        <v>-6.5789473684210236E-3</v>
      </c>
      <c r="K736" s="123">
        <f t="shared" si="48"/>
        <v>0</v>
      </c>
    </row>
    <row r="737" spans="2:11" x14ac:dyDescent="0.2">
      <c r="B737" s="124">
        <v>43461</v>
      </c>
      <c r="C737" s="49">
        <f>+BBVA!E730</f>
        <v>265</v>
      </c>
      <c r="D737" s="49">
        <f>+DAVIVIENDA!E730</f>
        <v>30880</v>
      </c>
      <c r="E737" s="49">
        <f>+AVAL!E730</f>
        <v>925</v>
      </c>
      <c r="F737" s="68">
        <f t="shared" si="45"/>
        <v>212194369</v>
      </c>
      <c r="G737" s="68">
        <f t="shared" si="46"/>
        <v>211919861.40750325</v>
      </c>
      <c r="H737" s="68">
        <f t="shared" si="47"/>
        <v>212194369</v>
      </c>
      <c r="I737" s="123">
        <f t="shared" si="48"/>
        <v>0</v>
      </c>
      <c r="J737" s="123">
        <f t="shared" si="48"/>
        <v>2.2516556291390658E-2</v>
      </c>
      <c r="K737" s="123">
        <f t="shared" si="48"/>
        <v>2.6637069922308427E-2</v>
      </c>
    </row>
    <row r="738" spans="2:11" x14ac:dyDescent="0.2">
      <c r="B738" s="124">
        <v>43462</v>
      </c>
      <c r="C738" s="49">
        <f>+BBVA!E731</f>
        <v>265</v>
      </c>
      <c r="D738" s="49">
        <f>+DAVIVIENDA!E731</f>
        <v>30920</v>
      </c>
      <c r="E738" s="49">
        <f>+AVAL!E731</f>
        <v>925</v>
      </c>
      <c r="F738" s="68">
        <f t="shared" si="45"/>
        <v>212194369</v>
      </c>
      <c r="G738" s="68">
        <f t="shared" si="46"/>
        <v>212194369</v>
      </c>
      <c r="H738" s="68">
        <f t="shared" si="47"/>
        <v>212194369</v>
      </c>
      <c r="I738" s="123">
        <f t="shared" si="48"/>
        <v>0</v>
      </c>
      <c r="J738" s="123">
        <f t="shared" si="48"/>
        <v>1.2953367875647049E-3</v>
      </c>
      <c r="K738" s="123">
        <f t="shared" si="48"/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6">
    <mergeCell ref="N50:Q50"/>
    <mergeCell ref="C7:E7"/>
    <mergeCell ref="B3:C4"/>
    <mergeCell ref="B2:C2"/>
    <mergeCell ref="F7:H7"/>
    <mergeCell ref="I7:K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01026-083E-486B-B641-4E0062C29E68}">
  <sheetPr codeName="Sheet5"/>
  <dimension ref="B2:AC491"/>
  <sheetViews>
    <sheetView showGridLines="0" showRowColHeaders="0" tabSelected="1" zoomScaleNormal="100" workbookViewId="0">
      <selection activeCell="B2" sqref="B2:L2"/>
    </sheetView>
  </sheetViews>
  <sheetFormatPr defaultRowHeight="12.75" x14ac:dyDescent="0.2"/>
  <cols>
    <col min="1" max="1" width="1.7109375" customWidth="1"/>
    <col min="2" max="2" width="13.140625" bestFit="1" customWidth="1"/>
    <col min="3" max="4" width="10.140625" bestFit="1" customWidth="1"/>
    <col min="5" max="5" width="16.42578125" bestFit="1" customWidth="1"/>
    <col min="6" max="6" width="11.7109375" bestFit="1" customWidth="1"/>
    <col min="7" max="7" width="12" bestFit="1" customWidth="1"/>
    <col min="8" max="8" width="11.85546875" bestFit="1" customWidth="1"/>
    <col min="9" max="9" width="12" bestFit="1" customWidth="1"/>
    <col min="10" max="11" width="9.7109375" bestFit="1" customWidth="1"/>
    <col min="12" max="12" width="13.7109375" bestFit="1" customWidth="1"/>
    <col min="13" max="13" width="3.42578125" customWidth="1"/>
    <col min="14" max="14" width="10.140625" bestFit="1" customWidth="1"/>
    <col min="15" max="15" width="8.5703125" bestFit="1" customWidth="1"/>
    <col min="16" max="16" width="8" customWidth="1"/>
    <col min="17" max="17" width="10.85546875" customWidth="1"/>
    <col min="19" max="19" width="12.140625" customWidth="1"/>
    <col min="20" max="20" width="14.5703125" customWidth="1"/>
    <col min="21" max="21" width="14.85546875" customWidth="1"/>
    <col min="22" max="22" width="13.7109375" customWidth="1"/>
    <col min="23" max="23" width="14.140625" customWidth="1"/>
    <col min="24" max="24" width="10.85546875" bestFit="1" customWidth="1"/>
    <col min="25" max="25" width="19.42578125" customWidth="1"/>
    <col min="26" max="29" width="16" customWidth="1"/>
  </cols>
  <sheetData>
    <row r="2" spans="2:22" ht="15.75" x14ac:dyDescent="0.25">
      <c r="B2" s="138" t="s">
        <v>60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N2" s="139" t="s">
        <v>65</v>
      </c>
      <c r="O2" s="139"/>
      <c r="P2" s="139"/>
      <c r="Q2" s="139"/>
    </row>
    <row r="3" spans="2:22" ht="27" customHeight="1" x14ac:dyDescent="0.2">
      <c r="B3" s="82" t="s">
        <v>0</v>
      </c>
      <c r="C3" s="82" t="s">
        <v>2</v>
      </c>
      <c r="D3" s="82" t="s">
        <v>3</v>
      </c>
      <c r="E3" s="82" t="s">
        <v>4</v>
      </c>
      <c r="F3" s="82" t="s">
        <v>5</v>
      </c>
      <c r="G3" s="82" t="s">
        <v>6</v>
      </c>
      <c r="H3" s="82" t="s">
        <v>7</v>
      </c>
      <c r="I3" s="82" t="s">
        <v>8</v>
      </c>
      <c r="J3" s="82" t="s">
        <v>9</v>
      </c>
      <c r="K3" s="82" t="s">
        <v>10</v>
      </c>
      <c r="L3" s="82" t="s">
        <v>66</v>
      </c>
      <c r="M3" s="83"/>
      <c r="N3" s="84" t="s">
        <v>61</v>
      </c>
      <c r="O3" s="84" t="s">
        <v>62</v>
      </c>
      <c r="P3" s="84" t="s">
        <v>63</v>
      </c>
      <c r="Q3" s="84" t="s">
        <v>64</v>
      </c>
    </row>
    <row r="4" spans="2:22" x14ac:dyDescent="0.2">
      <c r="B4" s="76" t="s">
        <v>11</v>
      </c>
      <c r="C4" s="77">
        <v>43160</v>
      </c>
      <c r="D4" s="78">
        <v>59166</v>
      </c>
      <c r="E4" s="78">
        <v>1762322080</v>
      </c>
      <c r="F4" s="78">
        <v>30000</v>
      </c>
      <c r="G4" s="78">
        <v>30000</v>
      </c>
      <c r="H4" s="78">
        <v>29786.06</v>
      </c>
      <c r="I4" s="78">
        <v>29580</v>
      </c>
      <c r="J4" s="78">
        <v>1.01</v>
      </c>
      <c r="K4" s="78">
        <v>300</v>
      </c>
      <c r="L4" s="78"/>
      <c r="N4" s="79">
        <v>43160</v>
      </c>
      <c r="O4" s="80" t="s">
        <v>65</v>
      </c>
      <c r="P4" s="81">
        <v>1466.28</v>
      </c>
      <c r="Q4" s="81"/>
      <c r="S4" s="86" t="s">
        <v>67</v>
      </c>
      <c r="V4" s="87">
        <f>+F491/F4-1</f>
        <v>0.39999999999999991</v>
      </c>
    </row>
    <row r="5" spans="2:22" x14ac:dyDescent="0.2">
      <c r="B5" s="76" t="s">
        <v>11</v>
      </c>
      <c r="C5" s="77">
        <v>43161</v>
      </c>
      <c r="D5" s="78">
        <v>7292</v>
      </c>
      <c r="E5" s="78">
        <v>218412260</v>
      </c>
      <c r="F5" s="78">
        <v>30000</v>
      </c>
      <c r="G5" s="78">
        <v>30000</v>
      </c>
      <c r="H5" s="78">
        <v>29952.31</v>
      </c>
      <c r="I5" s="78">
        <v>29820</v>
      </c>
      <c r="J5" s="78">
        <v>0</v>
      </c>
      <c r="K5" s="78">
        <v>0</v>
      </c>
      <c r="L5" s="85">
        <f>+F5/F4-1</f>
        <v>0</v>
      </c>
      <c r="N5" s="79">
        <v>43161</v>
      </c>
      <c r="O5" s="80" t="s">
        <v>65</v>
      </c>
      <c r="P5" s="81">
        <v>1456.38</v>
      </c>
      <c r="Q5" s="88">
        <f>+P5/P4-1</f>
        <v>-6.7517800147310902E-3</v>
      </c>
      <c r="S5" s="86" t="s">
        <v>68</v>
      </c>
      <c r="V5" s="122">
        <f>+STDEV(L5:L491)</f>
        <v>1.3084049826235287E-2</v>
      </c>
    </row>
    <row r="6" spans="2:22" x14ac:dyDescent="0.2">
      <c r="B6" s="76" t="s">
        <v>11</v>
      </c>
      <c r="C6" s="77">
        <v>43164</v>
      </c>
      <c r="D6" s="78">
        <v>19783</v>
      </c>
      <c r="E6" s="78">
        <v>589591700</v>
      </c>
      <c r="F6" s="78">
        <v>29760</v>
      </c>
      <c r="G6" s="78">
        <v>30000</v>
      </c>
      <c r="H6" s="78">
        <v>29802.95</v>
      </c>
      <c r="I6" s="78">
        <v>29620</v>
      </c>
      <c r="J6" s="78">
        <v>-0.8</v>
      </c>
      <c r="K6" s="78">
        <v>-240</v>
      </c>
      <c r="L6" s="85">
        <f t="shared" ref="L6:L69" si="0">+F6/F5-1</f>
        <v>-8.0000000000000071E-3</v>
      </c>
      <c r="N6" s="79">
        <v>43164</v>
      </c>
      <c r="O6" s="80" t="s">
        <v>65</v>
      </c>
      <c r="P6" s="81">
        <v>1469.83</v>
      </c>
      <c r="Q6" s="88">
        <f t="shared" ref="Q6:Q69" si="1">+P6/P5-1</f>
        <v>9.2352270698579098E-3</v>
      </c>
    </row>
    <row r="7" spans="2:22" x14ac:dyDescent="0.2">
      <c r="B7" s="76" t="s">
        <v>11</v>
      </c>
      <c r="C7" s="77">
        <v>43165</v>
      </c>
      <c r="D7" s="78">
        <v>112874</v>
      </c>
      <c r="E7" s="78">
        <v>3382042540</v>
      </c>
      <c r="F7" s="78">
        <v>29820</v>
      </c>
      <c r="G7" s="78">
        <v>30000</v>
      </c>
      <c r="H7" s="78">
        <v>29962.99</v>
      </c>
      <c r="I7" s="78">
        <v>29700</v>
      </c>
      <c r="J7" s="78">
        <v>0.2</v>
      </c>
      <c r="K7" s="78">
        <v>60</v>
      </c>
      <c r="L7" s="85">
        <f t="shared" si="0"/>
        <v>2.0161290322580072E-3</v>
      </c>
      <c r="N7" s="79">
        <v>43165</v>
      </c>
      <c r="O7" s="80" t="s">
        <v>65</v>
      </c>
      <c r="P7" s="81">
        <v>1475.53</v>
      </c>
      <c r="Q7" s="88">
        <f t="shared" si="1"/>
        <v>3.8779994965405518E-3</v>
      </c>
    </row>
    <row r="8" spans="2:22" x14ac:dyDescent="0.2">
      <c r="B8" s="76" t="s">
        <v>11</v>
      </c>
      <c r="C8" s="77">
        <v>43166</v>
      </c>
      <c r="D8" s="78">
        <v>54701</v>
      </c>
      <c r="E8" s="78">
        <v>1634040800</v>
      </c>
      <c r="F8" s="78">
        <v>29880</v>
      </c>
      <c r="G8" s="78">
        <v>30000</v>
      </c>
      <c r="H8" s="78">
        <v>29872.23</v>
      </c>
      <c r="I8" s="78">
        <v>29740</v>
      </c>
      <c r="J8" s="78">
        <v>0.2</v>
      </c>
      <c r="K8" s="78">
        <v>60</v>
      </c>
      <c r="L8" s="85">
        <f t="shared" si="0"/>
        <v>2.012072434607548E-3</v>
      </c>
      <c r="N8" s="79">
        <v>43166</v>
      </c>
      <c r="O8" s="80" t="s">
        <v>65</v>
      </c>
      <c r="P8" s="81">
        <v>1473.76</v>
      </c>
      <c r="Q8" s="88">
        <f t="shared" si="1"/>
        <v>-1.1995689684384248E-3</v>
      </c>
    </row>
    <row r="9" spans="2:22" x14ac:dyDescent="0.2">
      <c r="B9" s="76" t="s">
        <v>11</v>
      </c>
      <c r="C9" s="77">
        <v>43167</v>
      </c>
      <c r="D9" s="78">
        <v>26339</v>
      </c>
      <c r="E9" s="78">
        <v>792326440</v>
      </c>
      <c r="F9" s="78">
        <v>30200</v>
      </c>
      <c r="G9" s="78">
        <v>30400</v>
      </c>
      <c r="H9" s="78">
        <v>30081.87</v>
      </c>
      <c r="I9" s="78">
        <v>29800</v>
      </c>
      <c r="J9" s="78">
        <v>1.07</v>
      </c>
      <c r="K9" s="78">
        <v>320</v>
      </c>
      <c r="L9" s="85">
        <f t="shared" si="0"/>
        <v>1.0709504685408211E-2</v>
      </c>
      <c r="N9" s="79">
        <v>43167</v>
      </c>
      <c r="O9" s="80" t="s">
        <v>65</v>
      </c>
      <c r="P9" s="81">
        <v>1474.31</v>
      </c>
      <c r="Q9" s="88">
        <f t="shared" si="1"/>
        <v>3.7319509282385255E-4</v>
      </c>
    </row>
    <row r="10" spans="2:22" x14ac:dyDescent="0.2">
      <c r="B10" s="76" t="s">
        <v>11</v>
      </c>
      <c r="C10" s="77">
        <v>43168</v>
      </c>
      <c r="D10" s="78">
        <v>294246</v>
      </c>
      <c r="E10" s="78">
        <v>8913555280</v>
      </c>
      <c r="F10" s="78">
        <v>30200</v>
      </c>
      <c r="G10" s="78">
        <v>30860</v>
      </c>
      <c r="H10" s="78">
        <v>30292.87</v>
      </c>
      <c r="I10" s="78">
        <v>29900</v>
      </c>
      <c r="J10" s="78">
        <v>0</v>
      </c>
      <c r="K10" s="78">
        <v>0</v>
      </c>
      <c r="L10" s="85">
        <f t="shared" si="0"/>
        <v>0</v>
      </c>
      <c r="N10" s="79">
        <v>43168</v>
      </c>
      <c r="O10" s="80" t="s">
        <v>65</v>
      </c>
      <c r="P10" s="81">
        <v>1482.1</v>
      </c>
      <c r="Q10" s="88">
        <f t="shared" si="1"/>
        <v>5.2838276888849123E-3</v>
      </c>
    </row>
    <row r="11" spans="2:22" x14ac:dyDescent="0.2">
      <c r="B11" s="76" t="s">
        <v>11</v>
      </c>
      <c r="C11" s="77">
        <v>43171</v>
      </c>
      <c r="D11" s="78">
        <v>28846</v>
      </c>
      <c r="E11" s="78">
        <v>859892540</v>
      </c>
      <c r="F11" s="78">
        <v>29780</v>
      </c>
      <c r="G11" s="78">
        <v>30400</v>
      </c>
      <c r="H11" s="78">
        <v>29809.77</v>
      </c>
      <c r="I11" s="78">
        <v>29700</v>
      </c>
      <c r="J11" s="78">
        <v>-1.39</v>
      </c>
      <c r="K11" s="78">
        <v>-420</v>
      </c>
      <c r="L11" s="85">
        <f t="shared" si="0"/>
        <v>-1.3907284768211903E-2</v>
      </c>
      <c r="N11" s="79">
        <v>43171</v>
      </c>
      <c r="O11" s="80" t="s">
        <v>65</v>
      </c>
      <c r="P11" s="81">
        <v>1478.88</v>
      </c>
      <c r="Q11" s="88">
        <f t="shared" si="1"/>
        <v>-2.1725929424464274E-3</v>
      </c>
    </row>
    <row r="12" spans="2:22" x14ac:dyDescent="0.2">
      <c r="B12" s="76" t="s">
        <v>11</v>
      </c>
      <c r="C12" s="77">
        <v>43172</v>
      </c>
      <c r="D12" s="78">
        <v>205121</v>
      </c>
      <c r="E12" s="78">
        <v>6146196640</v>
      </c>
      <c r="F12" s="78">
        <v>29880</v>
      </c>
      <c r="G12" s="78">
        <v>30000</v>
      </c>
      <c r="H12" s="78">
        <v>29963.759999999998</v>
      </c>
      <c r="I12" s="78">
        <v>29800</v>
      </c>
      <c r="J12" s="78">
        <v>0.34</v>
      </c>
      <c r="K12" s="78">
        <v>100</v>
      </c>
      <c r="L12" s="85">
        <f t="shared" si="0"/>
        <v>3.3579583613163599E-3</v>
      </c>
      <c r="N12" s="79">
        <v>43172</v>
      </c>
      <c r="O12" s="80" t="s">
        <v>65</v>
      </c>
      <c r="P12" s="81">
        <v>1467.6</v>
      </c>
      <c r="Q12" s="88">
        <f t="shared" si="1"/>
        <v>-7.6273937033431993E-3</v>
      </c>
    </row>
    <row r="13" spans="2:22" x14ac:dyDescent="0.2">
      <c r="B13" s="76" t="s">
        <v>11</v>
      </c>
      <c r="C13" s="77">
        <v>43173</v>
      </c>
      <c r="D13" s="78">
        <v>149106</v>
      </c>
      <c r="E13" s="78">
        <v>4470507700</v>
      </c>
      <c r="F13" s="78">
        <v>30200</v>
      </c>
      <c r="G13" s="78">
        <v>30200</v>
      </c>
      <c r="H13" s="78">
        <v>29982.080000000002</v>
      </c>
      <c r="I13" s="78">
        <v>29820</v>
      </c>
      <c r="J13" s="78">
        <v>1.07</v>
      </c>
      <c r="K13" s="78">
        <v>320</v>
      </c>
      <c r="L13" s="85">
        <f t="shared" si="0"/>
        <v>1.0709504685408211E-2</v>
      </c>
      <c r="N13" s="79">
        <v>43173</v>
      </c>
      <c r="O13" s="80" t="s">
        <v>65</v>
      </c>
      <c r="P13" s="81">
        <v>1463.78</v>
      </c>
      <c r="Q13" s="88">
        <f t="shared" si="1"/>
        <v>-2.6028890705913632E-3</v>
      </c>
    </row>
    <row r="14" spans="2:22" x14ac:dyDescent="0.2">
      <c r="B14" s="76" t="s">
        <v>11</v>
      </c>
      <c r="C14" s="77">
        <v>43174</v>
      </c>
      <c r="D14" s="78">
        <v>258455</v>
      </c>
      <c r="E14" s="78">
        <v>7804031360</v>
      </c>
      <c r="F14" s="78">
        <v>30240</v>
      </c>
      <c r="G14" s="78">
        <v>30300</v>
      </c>
      <c r="H14" s="78">
        <v>30194.93</v>
      </c>
      <c r="I14" s="78">
        <v>29840</v>
      </c>
      <c r="J14" s="78">
        <v>0.13</v>
      </c>
      <c r="K14" s="78">
        <v>40</v>
      </c>
      <c r="L14" s="85">
        <f t="shared" si="0"/>
        <v>1.3245033112583293E-3</v>
      </c>
      <c r="N14" s="79">
        <v>43174</v>
      </c>
      <c r="O14" s="80" t="s">
        <v>65</v>
      </c>
      <c r="P14" s="81">
        <v>1467.22</v>
      </c>
      <c r="Q14" s="88">
        <f t="shared" si="1"/>
        <v>2.3500799300442132E-3</v>
      </c>
    </row>
    <row r="15" spans="2:22" x14ac:dyDescent="0.2">
      <c r="B15" s="76" t="s">
        <v>11</v>
      </c>
      <c r="C15" s="77">
        <v>43175</v>
      </c>
      <c r="D15" s="78">
        <v>328689</v>
      </c>
      <c r="E15" s="78">
        <v>9941759800</v>
      </c>
      <c r="F15" s="78">
        <v>30220</v>
      </c>
      <c r="G15" s="78">
        <v>30500</v>
      </c>
      <c r="H15" s="78">
        <v>30246.71</v>
      </c>
      <c r="I15" s="78">
        <v>30040</v>
      </c>
      <c r="J15" s="78">
        <v>-7.0000000000000007E-2</v>
      </c>
      <c r="K15" s="78">
        <v>-20</v>
      </c>
      <c r="L15" s="85">
        <f t="shared" si="0"/>
        <v>-6.6137566137569603E-4</v>
      </c>
      <c r="N15" s="79">
        <v>43175</v>
      </c>
      <c r="O15" s="80" t="s">
        <v>65</v>
      </c>
      <c r="P15" s="81">
        <v>1475.75</v>
      </c>
      <c r="Q15" s="88">
        <f t="shared" si="1"/>
        <v>5.8137157345183876E-3</v>
      </c>
    </row>
    <row r="16" spans="2:22" x14ac:dyDescent="0.2">
      <c r="B16" s="76" t="s">
        <v>11</v>
      </c>
      <c r="C16" s="77">
        <v>43179</v>
      </c>
      <c r="D16" s="78">
        <v>39530</v>
      </c>
      <c r="E16" s="78">
        <v>1190146120</v>
      </c>
      <c r="F16" s="78">
        <v>30100</v>
      </c>
      <c r="G16" s="78">
        <v>30220</v>
      </c>
      <c r="H16" s="78">
        <v>30107.42</v>
      </c>
      <c r="I16" s="78">
        <v>29840</v>
      </c>
      <c r="J16" s="78">
        <v>-0.4</v>
      </c>
      <c r="K16" s="78">
        <v>-120</v>
      </c>
      <c r="L16" s="85">
        <f t="shared" si="0"/>
        <v>-3.97088021178027E-3</v>
      </c>
      <c r="N16" s="79">
        <v>43179</v>
      </c>
      <c r="O16" s="80" t="s">
        <v>65</v>
      </c>
      <c r="P16" s="81">
        <v>1476.89</v>
      </c>
      <c r="Q16" s="88">
        <f t="shared" si="1"/>
        <v>7.7248856513634223E-4</v>
      </c>
    </row>
    <row r="17" spans="2:22" x14ac:dyDescent="0.2">
      <c r="B17" s="76" t="s">
        <v>11</v>
      </c>
      <c r="C17" s="77">
        <v>43180</v>
      </c>
      <c r="D17" s="78">
        <v>81485</v>
      </c>
      <c r="E17" s="78">
        <v>2454528060</v>
      </c>
      <c r="F17" s="78">
        <v>29980</v>
      </c>
      <c r="G17" s="78">
        <v>30500</v>
      </c>
      <c r="H17" s="78">
        <v>30122.45</v>
      </c>
      <c r="I17" s="78">
        <v>29980</v>
      </c>
      <c r="J17" s="78">
        <v>-0.4</v>
      </c>
      <c r="K17" s="78">
        <v>-120</v>
      </c>
      <c r="L17" s="85">
        <f t="shared" si="0"/>
        <v>-3.9867109634551534E-3</v>
      </c>
      <c r="N17" s="79">
        <v>43180</v>
      </c>
      <c r="O17" s="80" t="s">
        <v>65</v>
      </c>
      <c r="P17" s="81">
        <v>1486.03</v>
      </c>
      <c r="Q17" s="88">
        <f t="shared" si="1"/>
        <v>6.1886802673183361E-3</v>
      </c>
    </row>
    <row r="18" spans="2:22" x14ac:dyDescent="0.2">
      <c r="B18" s="76" t="s">
        <v>11</v>
      </c>
      <c r="C18" s="77">
        <v>43181</v>
      </c>
      <c r="D18" s="78">
        <v>183347</v>
      </c>
      <c r="E18" s="78">
        <v>5477602980</v>
      </c>
      <c r="F18" s="78">
        <v>29980</v>
      </c>
      <c r="G18" s="78">
        <v>29980</v>
      </c>
      <c r="H18" s="78">
        <v>29875.61</v>
      </c>
      <c r="I18" s="78">
        <v>29820</v>
      </c>
      <c r="J18" s="78">
        <v>0</v>
      </c>
      <c r="K18" s="78">
        <v>0</v>
      </c>
      <c r="L18" s="85">
        <f t="shared" si="0"/>
        <v>0</v>
      </c>
      <c r="N18" s="79">
        <v>43181</v>
      </c>
      <c r="O18" s="80" t="s">
        <v>65</v>
      </c>
      <c r="P18" s="81">
        <v>1468.44</v>
      </c>
      <c r="Q18" s="88">
        <f t="shared" si="1"/>
        <v>-1.1836907734029567E-2</v>
      </c>
    </row>
    <row r="19" spans="2:22" x14ac:dyDescent="0.2">
      <c r="B19" s="76" t="s">
        <v>11</v>
      </c>
      <c r="C19" s="77">
        <v>43182</v>
      </c>
      <c r="D19" s="78">
        <v>118494</v>
      </c>
      <c r="E19" s="78">
        <v>3541703860</v>
      </c>
      <c r="F19" s="78">
        <v>29940</v>
      </c>
      <c r="G19" s="78">
        <v>30140</v>
      </c>
      <c r="H19" s="78">
        <v>29889.31</v>
      </c>
      <c r="I19" s="78">
        <v>29800</v>
      </c>
      <c r="J19" s="78">
        <v>-0.13</v>
      </c>
      <c r="K19" s="78">
        <v>-40</v>
      </c>
      <c r="L19" s="85">
        <f t="shared" si="0"/>
        <v>-1.3342228152101177E-3</v>
      </c>
      <c r="N19" s="79">
        <v>43182</v>
      </c>
      <c r="O19" s="80" t="s">
        <v>65</v>
      </c>
      <c r="P19" s="81">
        <v>1459.06</v>
      </c>
      <c r="Q19" s="88">
        <f t="shared" si="1"/>
        <v>-6.3877311977337259E-3</v>
      </c>
    </row>
    <row r="20" spans="2:22" x14ac:dyDescent="0.2">
      <c r="B20" s="76" t="s">
        <v>11</v>
      </c>
      <c r="C20" s="77">
        <v>43185</v>
      </c>
      <c r="D20" s="78">
        <v>92968</v>
      </c>
      <c r="E20" s="78">
        <v>2786271640</v>
      </c>
      <c r="F20" s="78">
        <v>29940</v>
      </c>
      <c r="G20" s="78">
        <v>30160</v>
      </c>
      <c r="H20" s="78">
        <v>29970.22</v>
      </c>
      <c r="I20" s="78">
        <v>29900</v>
      </c>
      <c r="J20" s="78">
        <v>0</v>
      </c>
      <c r="K20" s="78">
        <v>0</v>
      </c>
      <c r="L20" s="85">
        <f t="shared" si="0"/>
        <v>0</v>
      </c>
      <c r="N20" s="79">
        <v>43185</v>
      </c>
      <c r="O20" s="80" t="s">
        <v>65</v>
      </c>
      <c r="P20" s="81">
        <v>1469.04</v>
      </c>
      <c r="Q20" s="88">
        <f t="shared" si="1"/>
        <v>6.8400202870342319E-3</v>
      </c>
    </row>
    <row r="21" spans="2:22" x14ac:dyDescent="0.2">
      <c r="B21" s="76" t="s">
        <v>11</v>
      </c>
      <c r="C21" s="77">
        <v>43186</v>
      </c>
      <c r="D21" s="78">
        <v>212447</v>
      </c>
      <c r="E21" s="78">
        <v>6381472200</v>
      </c>
      <c r="F21" s="78">
        <v>30160</v>
      </c>
      <c r="G21" s="78">
        <v>30300</v>
      </c>
      <c r="H21" s="78">
        <v>30037.95</v>
      </c>
      <c r="I21" s="78">
        <v>29960</v>
      </c>
      <c r="J21" s="78">
        <v>0.73</v>
      </c>
      <c r="K21" s="78">
        <v>220</v>
      </c>
      <c r="L21" s="85">
        <f t="shared" si="0"/>
        <v>7.3480293921175388E-3</v>
      </c>
      <c r="N21" s="79">
        <v>43186</v>
      </c>
      <c r="O21" s="80" t="s">
        <v>65</v>
      </c>
      <c r="P21" s="81">
        <v>1450</v>
      </c>
      <c r="Q21" s="88">
        <f t="shared" si="1"/>
        <v>-1.296084517780316E-2</v>
      </c>
      <c r="S21" s="86" t="s">
        <v>69</v>
      </c>
      <c r="T21" s="141" t="s">
        <v>70</v>
      </c>
      <c r="U21" s="141"/>
      <c r="V21" s="141"/>
    </row>
    <row r="22" spans="2:22" x14ac:dyDescent="0.2">
      <c r="B22" s="76" t="s">
        <v>11</v>
      </c>
      <c r="C22" s="77">
        <v>43187</v>
      </c>
      <c r="D22" s="78">
        <v>6110</v>
      </c>
      <c r="E22" s="78">
        <v>183911100</v>
      </c>
      <c r="F22" s="78">
        <v>30120</v>
      </c>
      <c r="G22" s="78">
        <v>30200</v>
      </c>
      <c r="H22" s="78">
        <v>30100.02</v>
      </c>
      <c r="I22" s="78">
        <v>29840</v>
      </c>
      <c r="J22" s="78">
        <v>-0.13</v>
      </c>
      <c r="K22" s="78">
        <v>-40</v>
      </c>
      <c r="L22" s="85">
        <f t="shared" si="0"/>
        <v>-1.3262599469495706E-3</v>
      </c>
      <c r="N22" s="79">
        <v>43187</v>
      </c>
      <c r="O22" s="80" t="s">
        <v>65</v>
      </c>
      <c r="P22" s="81">
        <v>1455.52</v>
      </c>
      <c r="Q22" s="88">
        <f t="shared" si="1"/>
        <v>3.8068965517241704E-3</v>
      </c>
      <c r="T22" s="141"/>
      <c r="U22" s="141"/>
      <c r="V22" s="141"/>
    </row>
    <row r="23" spans="2:22" x14ac:dyDescent="0.2">
      <c r="B23" s="76" t="s">
        <v>11</v>
      </c>
      <c r="C23" s="77">
        <v>43192</v>
      </c>
      <c r="D23" s="78">
        <v>122448</v>
      </c>
      <c r="E23" s="78">
        <v>3692737580</v>
      </c>
      <c r="F23" s="78">
        <v>30280</v>
      </c>
      <c r="G23" s="78">
        <v>30400</v>
      </c>
      <c r="H23" s="78">
        <v>30157.599999999999</v>
      </c>
      <c r="I23" s="78">
        <v>29920</v>
      </c>
      <c r="J23" s="78">
        <v>0.53</v>
      </c>
      <c r="K23" s="78">
        <v>160</v>
      </c>
      <c r="L23" s="85">
        <f t="shared" si="0"/>
        <v>5.312084993359889E-3</v>
      </c>
      <c r="N23" s="79">
        <v>43192</v>
      </c>
      <c r="O23" s="80" t="s">
        <v>65</v>
      </c>
      <c r="P23" s="81">
        <v>1470.88</v>
      </c>
      <c r="Q23" s="88">
        <f t="shared" si="1"/>
        <v>1.0552929537210209E-2</v>
      </c>
    </row>
    <row r="24" spans="2:22" x14ac:dyDescent="0.2">
      <c r="B24" s="76" t="s">
        <v>11</v>
      </c>
      <c r="C24" s="77">
        <v>43193</v>
      </c>
      <c r="D24" s="78">
        <v>356050</v>
      </c>
      <c r="E24" s="78">
        <v>10918713740</v>
      </c>
      <c r="F24" s="78">
        <v>30900</v>
      </c>
      <c r="G24" s="78">
        <v>30900</v>
      </c>
      <c r="H24" s="78">
        <v>30666.240000000002</v>
      </c>
      <c r="I24" s="78">
        <v>30300</v>
      </c>
      <c r="J24" s="78">
        <v>2.0499999999999998</v>
      </c>
      <c r="K24" s="78">
        <v>620</v>
      </c>
      <c r="L24" s="85">
        <f t="shared" si="0"/>
        <v>2.0475561426684274E-2</v>
      </c>
      <c r="N24" s="79">
        <v>43193</v>
      </c>
      <c r="O24" s="80" t="s">
        <v>65</v>
      </c>
      <c r="P24" s="81">
        <v>1492.84</v>
      </c>
      <c r="Q24" s="88">
        <f t="shared" si="1"/>
        <v>1.4929837920156563E-2</v>
      </c>
      <c r="S24" s="4" t="s">
        <v>71</v>
      </c>
    </row>
    <row r="25" spans="2:22" x14ac:dyDescent="0.2">
      <c r="B25" s="76" t="s">
        <v>11</v>
      </c>
      <c r="C25" s="77">
        <v>43194</v>
      </c>
      <c r="D25" s="78">
        <v>188865</v>
      </c>
      <c r="E25" s="78">
        <v>5842996660</v>
      </c>
      <c r="F25" s="78">
        <v>31180</v>
      </c>
      <c r="G25" s="78">
        <v>31200</v>
      </c>
      <c r="H25" s="78">
        <v>30937.42</v>
      </c>
      <c r="I25" s="78">
        <v>30700</v>
      </c>
      <c r="J25" s="78">
        <v>0.91</v>
      </c>
      <c r="K25" s="78">
        <v>280</v>
      </c>
      <c r="L25" s="85">
        <f t="shared" si="0"/>
        <v>9.0614886731390509E-3</v>
      </c>
      <c r="N25" s="79">
        <v>43194</v>
      </c>
      <c r="O25" s="80" t="s">
        <v>65</v>
      </c>
      <c r="P25" s="81">
        <v>1497.59</v>
      </c>
      <c r="Q25" s="88">
        <f t="shared" si="1"/>
        <v>3.1818547198627645E-3</v>
      </c>
      <c r="S25" s="86" t="s">
        <v>72</v>
      </c>
      <c r="T25" s="90">
        <f>+SLOPE(L4:L491,Q4:Q491)</f>
        <v>0.72739777188210575</v>
      </c>
    </row>
    <row r="26" spans="2:22" x14ac:dyDescent="0.2">
      <c r="B26" s="76" t="s">
        <v>11</v>
      </c>
      <c r="C26" s="77">
        <v>43195</v>
      </c>
      <c r="D26" s="78">
        <v>143134</v>
      </c>
      <c r="E26" s="78">
        <v>4479614120</v>
      </c>
      <c r="F26" s="78">
        <v>31360</v>
      </c>
      <c r="G26" s="78">
        <v>31420</v>
      </c>
      <c r="H26" s="78">
        <v>31296.65</v>
      </c>
      <c r="I26" s="78">
        <v>30240</v>
      </c>
      <c r="J26" s="78">
        <v>0.57999999999999996</v>
      </c>
      <c r="K26" s="78">
        <v>180</v>
      </c>
      <c r="L26" s="85">
        <f t="shared" si="0"/>
        <v>5.7729313662604476E-3</v>
      </c>
      <c r="N26" s="79">
        <v>43195</v>
      </c>
      <c r="O26" s="80" t="s">
        <v>65</v>
      </c>
      <c r="P26" s="81">
        <v>1514.84</v>
      </c>
      <c r="Q26" s="88">
        <f t="shared" si="1"/>
        <v>1.1518506400283179E-2</v>
      </c>
    </row>
    <row r="27" spans="2:22" x14ac:dyDescent="0.2">
      <c r="B27" s="76" t="s">
        <v>11</v>
      </c>
      <c r="C27" s="77">
        <v>43196</v>
      </c>
      <c r="D27" s="78">
        <v>42884</v>
      </c>
      <c r="E27" s="78">
        <v>1347632760</v>
      </c>
      <c r="F27" s="78">
        <v>31400</v>
      </c>
      <c r="G27" s="78">
        <v>31760</v>
      </c>
      <c r="H27" s="78">
        <v>31425.07</v>
      </c>
      <c r="I27" s="78">
        <v>31120</v>
      </c>
      <c r="J27" s="78">
        <v>0.13</v>
      </c>
      <c r="K27" s="78">
        <v>40</v>
      </c>
      <c r="L27" s="85">
        <f t="shared" si="0"/>
        <v>1.2755102040815647E-3</v>
      </c>
      <c r="N27" s="79">
        <v>43196</v>
      </c>
      <c r="O27" s="80" t="s">
        <v>65</v>
      </c>
      <c r="P27" s="81">
        <v>1520.76</v>
      </c>
      <c r="Q27" s="88">
        <f t="shared" si="1"/>
        <v>3.9080034855165646E-3</v>
      </c>
      <c r="S27" s="4" t="s">
        <v>73</v>
      </c>
    </row>
    <row r="28" spans="2:22" x14ac:dyDescent="0.2">
      <c r="B28" s="76" t="s">
        <v>11</v>
      </c>
      <c r="C28" s="77">
        <v>43199</v>
      </c>
      <c r="D28" s="78">
        <v>101763</v>
      </c>
      <c r="E28" s="78">
        <v>3204778980</v>
      </c>
      <c r="F28" s="78">
        <v>31560</v>
      </c>
      <c r="G28" s="78">
        <v>31600</v>
      </c>
      <c r="H28" s="78">
        <v>31492.58</v>
      </c>
      <c r="I28" s="78">
        <v>30820</v>
      </c>
      <c r="J28" s="78">
        <v>0.51</v>
      </c>
      <c r="K28" s="78">
        <v>160</v>
      </c>
      <c r="L28" s="85">
        <f t="shared" si="0"/>
        <v>5.0955414012738842E-3</v>
      </c>
      <c r="N28" s="79">
        <v>43199</v>
      </c>
      <c r="O28" s="80" t="s">
        <v>65</v>
      </c>
      <c r="P28" s="81">
        <v>1531.72</v>
      </c>
      <c r="Q28" s="88">
        <f t="shared" si="1"/>
        <v>7.2069228543623076E-3</v>
      </c>
      <c r="S28" s="86" t="s">
        <v>72</v>
      </c>
      <c r="T28" s="90">
        <f>+(_xlfn.COVARIANCE.P(L4:L491,Q4:Q491))/_xlfn.VAR.P(Q4:Q491)</f>
        <v>0.72739777188210486</v>
      </c>
    </row>
    <row r="29" spans="2:22" x14ac:dyDescent="0.2">
      <c r="B29" s="76" t="s">
        <v>11</v>
      </c>
      <c r="C29" s="77">
        <v>43200</v>
      </c>
      <c r="D29" s="78">
        <v>448717</v>
      </c>
      <c r="E29" s="78">
        <v>14328522340</v>
      </c>
      <c r="F29" s="78">
        <v>32180</v>
      </c>
      <c r="G29" s="78">
        <v>32200</v>
      </c>
      <c r="H29" s="78">
        <v>31932.2</v>
      </c>
      <c r="I29" s="78">
        <v>31600</v>
      </c>
      <c r="J29" s="78">
        <v>1.96</v>
      </c>
      <c r="K29" s="78">
        <v>620</v>
      </c>
      <c r="L29" s="85">
        <f t="shared" si="0"/>
        <v>1.9645120405576755E-2</v>
      </c>
      <c r="N29" s="79">
        <v>43200</v>
      </c>
      <c r="O29" s="80" t="s">
        <v>65</v>
      </c>
      <c r="P29" s="81">
        <v>1548.01</v>
      </c>
      <c r="Q29" s="88">
        <f t="shared" si="1"/>
        <v>1.0635103021439996E-2</v>
      </c>
    </row>
    <row r="30" spans="2:22" x14ac:dyDescent="0.2">
      <c r="B30" s="76" t="s">
        <v>11</v>
      </c>
      <c r="C30" s="77">
        <v>43201</v>
      </c>
      <c r="D30" s="78">
        <v>394741</v>
      </c>
      <c r="E30" s="78">
        <v>12958436120</v>
      </c>
      <c r="F30" s="78">
        <v>33000</v>
      </c>
      <c r="G30" s="78">
        <v>33160</v>
      </c>
      <c r="H30" s="78">
        <v>32827.69</v>
      </c>
      <c r="I30" s="78">
        <v>32100</v>
      </c>
      <c r="J30" s="78">
        <v>2.5499999999999998</v>
      </c>
      <c r="K30" s="78">
        <v>820</v>
      </c>
      <c r="L30" s="85">
        <f t="shared" si="0"/>
        <v>2.5481665630826544E-2</v>
      </c>
      <c r="N30" s="79">
        <v>43201</v>
      </c>
      <c r="O30" s="80" t="s">
        <v>65</v>
      </c>
      <c r="P30" s="81">
        <v>1560.08</v>
      </c>
      <c r="Q30" s="88">
        <f t="shared" si="1"/>
        <v>7.7971072538289832E-3</v>
      </c>
      <c r="S30" s="4" t="s">
        <v>74</v>
      </c>
    </row>
    <row r="31" spans="2:22" x14ac:dyDescent="0.2">
      <c r="B31" s="76" t="s">
        <v>11</v>
      </c>
      <c r="C31" s="77">
        <v>43202</v>
      </c>
      <c r="D31" s="78">
        <v>277002</v>
      </c>
      <c r="E31" s="78">
        <v>9151589340</v>
      </c>
      <c r="F31" s="78">
        <v>33300</v>
      </c>
      <c r="G31" s="78">
        <v>33300</v>
      </c>
      <c r="H31" s="78">
        <v>33037.99</v>
      </c>
      <c r="I31" s="78">
        <v>32560</v>
      </c>
      <c r="J31" s="78">
        <v>0.91</v>
      </c>
      <c r="K31" s="78">
        <v>300</v>
      </c>
      <c r="L31" s="85">
        <f t="shared" si="0"/>
        <v>9.0909090909090384E-3</v>
      </c>
      <c r="N31" s="79">
        <v>43202</v>
      </c>
      <c r="O31" s="80" t="s">
        <v>65</v>
      </c>
      <c r="P31" s="81">
        <v>1555.87</v>
      </c>
      <c r="Q31" s="88">
        <f t="shared" si="1"/>
        <v>-2.6985795600226181E-3</v>
      </c>
      <c r="S31" s="86" t="s">
        <v>72</v>
      </c>
      <c r="T31" t="s">
        <v>75</v>
      </c>
    </row>
    <row r="32" spans="2:22" ht="13.5" thickBot="1" x14ac:dyDescent="0.25">
      <c r="B32" s="76" t="s">
        <v>11</v>
      </c>
      <c r="C32" s="77">
        <v>43203</v>
      </c>
      <c r="D32" s="78">
        <v>511708</v>
      </c>
      <c r="E32" s="78">
        <v>16989108280</v>
      </c>
      <c r="F32" s="78">
        <v>33000</v>
      </c>
      <c r="G32" s="78">
        <v>33300</v>
      </c>
      <c r="H32" s="78">
        <v>33200.79</v>
      </c>
      <c r="I32" s="78">
        <v>33000</v>
      </c>
      <c r="J32" s="78">
        <v>-0.9</v>
      </c>
      <c r="K32" s="78">
        <v>-300</v>
      </c>
      <c r="L32" s="85">
        <f t="shared" si="0"/>
        <v>-9.009009009009028E-3</v>
      </c>
      <c r="N32" s="79">
        <v>43203</v>
      </c>
      <c r="O32" s="80" t="s">
        <v>65</v>
      </c>
      <c r="P32" s="81">
        <v>1538.44</v>
      </c>
      <c r="Q32" s="88">
        <f t="shared" si="1"/>
        <v>-1.1202735447048862E-2</v>
      </c>
    </row>
    <row r="33" spans="2:28" x14ac:dyDescent="0.2">
      <c r="B33" s="76" t="s">
        <v>11</v>
      </c>
      <c r="C33" s="77">
        <v>43206</v>
      </c>
      <c r="D33" s="78">
        <v>72238</v>
      </c>
      <c r="E33" s="78">
        <v>2352164220</v>
      </c>
      <c r="F33" s="78">
        <v>32220</v>
      </c>
      <c r="G33" s="78">
        <v>32740</v>
      </c>
      <c r="H33" s="78">
        <v>32561.31</v>
      </c>
      <c r="I33" s="78">
        <v>32220</v>
      </c>
      <c r="J33" s="78">
        <v>-2.36</v>
      </c>
      <c r="K33" s="78">
        <v>-780</v>
      </c>
      <c r="L33" s="85">
        <f t="shared" si="0"/>
        <v>-2.3636363636363678E-2</v>
      </c>
      <c r="N33" s="79">
        <v>43206</v>
      </c>
      <c r="O33" s="80" t="s">
        <v>65</v>
      </c>
      <c r="P33" s="81">
        <v>1530</v>
      </c>
      <c r="Q33" s="88">
        <f t="shared" si="1"/>
        <v>-5.4860768050752906E-3</v>
      </c>
      <c r="T33" s="89" t="s">
        <v>76</v>
      </c>
      <c r="U33" s="89"/>
    </row>
    <row r="34" spans="2:28" x14ac:dyDescent="0.2">
      <c r="B34" s="76" t="s">
        <v>11</v>
      </c>
      <c r="C34" s="77">
        <v>43207</v>
      </c>
      <c r="D34" s="78">
        <v>146848</v>
      </c>
      <c r="E34" s="78">
        <v>4813997260</v>
      </c>
      <c r="F34" s="78">
        <v>33000</v>
      </c>
      <c r="G34" s="78">
        <v>33000</v>
      </c>
      <c r="H34" s="78">
        <v>32782.18</v>
      </c>
      <c r="I34" s="78">
        <v>32520</v>
      </c>
      <c r="J34" s="78">
        <v>2.42</v>
      </c>
      <c r="K34" s="78">
        <v>780</v>
      </c>
      <c r="L34" s="85">
        <f t="shared" si="0"/>
        <v>2.4208566108007368E-2</v>
      </c>
      <c r="N34" s="79">
        <v>43207</v>
      </c>
      <c r="O34" s="80" t="s">
        <v>65</v>
      </c>
      <c r="P34" s="81">
        <v>1552.16</v>
      </c>
      <c r="Q34" s="88">
        <f t="shared" si="1"/>
        <v>1.4483660130719E-2</v>
      </c>
      <c r="T34" s="39" t="s">
        <v>77</v>
      </c>
      <c r="U34" s="39">
        <v>0.4323354531496279</v>
      </c>
    </row>
    <row r="35" spans="2:28" x14ac:dyDescent="0.2">
      <c r="B35" s="76" t="s">
        <v>11</v>
      </c>
      <c r="C35" s="77">
        <v>43208</v>
      </c>
      <c r="D35" s="78">
        <v>92225</v>
      </c>
      <c r="E35" s="78">
        <v>3048018540</v>
      </c>
      <c r="F35" s="78">
        <v>33200</v>
      </c>
      <c r="G35" s="78">
        <v>33200</v>
      </c>
      <c r="H35" s="78">
        <v>33049.81</v>
      </c>
      <c r="I35" s="78">
        <v>32760</v>
      </c>
      <c r="J35" s="78">
        <v>0.61</v>
      </c>
      <c r="K35" s="78">
        <v>200</v>
      </c>
      <c r="L35" s="85">
        <f t="shared" si="0"/>
        <v>6.0606060606060996E-3</v>
      </c>
      <c r="N35" s="79">
        <v>43208</v>
      </c>
      <c r="O35" s="80" t="s">
        <v>65</v>
      </c>
      <c r="P35" s="81">
        <v>1562.16</v>
      </c>
      <c r="Q35" s="88">
        <f t="shared" si="1"/>
        <v>6.442634779919576E-3</v>
      </c>
      <c r="T35" s="39" t="s">
        <v>78</v>
      </c>
      <c r="U35" s="39">
        <v>0.18691394405009409</v>
      </c>
    </row>
    <row r="36" spans="2:28" x14ac:dyDescent="0.2">
      <c r="B36" s="76" t="s">
        <v>11</v>
      </c>
      <c r="C36" s="77">
        <v>43209</v>
      </c>
      <c r="D36" s="78">
        <v>123326</v>
      </c>
      <c r="E36" s="78">
        <v>4080300260</v>
      </c>
      <c r="F36" s="78">
        <v>33280</v>
      </c>
      <c r="G36" s="78">
        <v>33280</v>
      </c>
      <c r="H36" s="78">
        <v>33085.480000000003</v>
      </c>
      <c r="I36" s="78">
        <v>32700</v>
      </c>
      <c r="J36" s="78">
        <v>0.24</v>
      </c>
      <c r="K36" s="78">
        <v>80</v>
      </c>
      <c r="L36" s="85">
        <f t="shared" si="0"/>
        <v>2.4096385542169418E-3</v>
      </c>
      <c r="N36" s="79">
        <v>43209</v>
      </c>
      <c r="O36" s="80" t="s">
        <v>65</v>
      </c>
      <c r="P36" s="81">
        <v>1572.45</v>
      </c>
      <c r="Q36" s="88">
        <f t="shared" si="1"/>
        <v>6.58703333845434E-3</v>
      </c>
      <c r="T36" s="39" t="s">
        <v>79</v>
      </c>
      <c r="U36" s="39">
        <v>0.18523747795535203</v>
      </c>
    </row>
    <row r="37" spans="2:28" x14ac:dyDescent="0.2">
      <c r="B37" s="76" t="s">
        <v>11</v>
      </c>
      <c r="C37" s="77">
        <v>43210</v>
      </c>
      <c r="D37" s="78">
        <v>74519</v>
      </c>
      <c r="E37" s="78">
        <v>2464112500</v>
      </c>
      <c r="F37" s="78">
        <v>32800</v>
      </c>
      <c r="G37" s="78">
        <v>33260</v>
      </c>
      <c r="H37" s="78">
        <v>33066.9</v>
      </c>
      <c r="I37" s="78">
        <v>32800</v>
      </c>
      <c r="J37" s="78">
        <v>-1.44</v>
      </c>
      <c r="K37" s="78">
        <v>-480</v>
      </c>
      <c r="L37" s="85">
        <f t="shared" si="0"/>
        <v>-1.4423076923076872E-2</v>
      </c>
      <c r="N37" s="79">
        <v>43210</v>
      </c>
      <c r="O37" s="80" t="s">
        <v>65</v>
      </c>
      <c r="P37" s="81">
        <v>1561.45</v>
      </c>
      <c r="Q37" s="88">
        <f t="shared" si="1"/>
        <v>-6.9954529555789069E-3</v>
      </c>
      <c r="T37" s="39" t="s">
        <v>80</v>
      </c>
      <c r="U37" s="39">
        <v>1.181021248202448E-2</v>
      </c>
    </row>
    <row r="38" spans="2:28" ht="13.5" thickBot="1" x14ac:dyDescent="0.25">
      <c r="B38" s="76" t="s">
        <v>11</v>
      </c>
      <c r="C38" s="77">
        <v>43213</v>
      </c>
      <c r="D38" s="78">
        <v>71478</v>
      </c>
      <c r="E38" s="78">
        <v>2356593080</v>
      </c>
      <c r="F38" s="78">
        <v>33000</v>
      </c>
      <c r="G38" s="78">
        <v>33060</v>
      </c>
      <c r="H38" s="78">
        <v>32969.49</v>
      </c>
      <c r="I38" s="78">
        <v>32900</v>
      </c>
      <c r="J38" s="78">
        <v>0.61</v>
      </c>
      <c r="K38" s="78">
        <v>200</v>
      </c>
      <c r="L38" s="85">
        <f t="shared" si="0"/>
        <v>6.0975609756097615E-3</v>
      </c>
      <c r="N38" s="79">
        <v>43213</v>
      </c>
      <c r="O38" s="80" t="s">
        <v>65</v>
      </c>
      <c r="P38" s="81">
        <v>1576.65</v>
      </c>
      <c r="Q38" s="88">
        <f t="shared" si="1"/>
        <v>9.7345416119631878E-3</v>
      </c>
      <c r="T38" s="40" t="s">
        <v>81</v>
      </c>
      <c r="U38" s="40">
        <v>487</v>
      </c>
    </row>
    <row r="39" spans="2:28" x14ac:dyDescent="0.2">
      <c r="B39" s="76" t="s">
        <v>11</v>
      </c>
      <c r="C39" s="77">
        <v>43214</v>
      </c>
      <c r="D39" s="78">
        <v>48643</v>
      </c>
      <c r="E39" s="78">
        <v>1597724040</v>
      </c>
      <c r="F39" s="78">
        <v>32700</v>
      </c>
      <c r="G39" s="78">
        <v>33040</v>
      </c>
      <c r="H39" s="78">
        <v>32845.919999999998</v>
      </c>
      <c r="I39" s="78">
        <v>32480</v>
      </c>
      <c r="J39" s="78">
        <v>-0.91</v>
      </c>
      <c r="K39" s="78">
        <v>-300</v>
      </c>
      <c r="L39" s="85">
        <f t="shared" si="0"/>
        <v>-9.0909090909090384E-3</v>
      </c>
      <c r="N39" s="79">
        <v>43214</v>
      </c>
      <c r="O39" s="80" t="s">
        <v>65</v>
      </c>
      <c r="P39" s="81">
        <v>1562.55</v>
      </c>
      <c r="Q39" s="88">
        <f t="shared" si="1"/>
        <v>-8.9430120825801929E-3</v>
      </c>
    </row>
    <row r="40" spans="2:28" ht="13.5" thickBot="1" x14ac:dyDescent="0.25">
      <c r="B40" s="76" t="s">
        <v>11</v>
      </c>
      <c r="C40" s="77">
        <v>43215</v>
      </c>
      <c r="D40" s="78">
        <v>230097</v>
      </c>
      <c r="E40" s="78">
        <v>7529636900</v>
      </c>
      <c r="F40" s="78">
        <v>32980</v>
      </c>
      <c r="G40" s="78">
        <v>32980</v>
      </c>
      <c r="H40" s="78">
        <v>32723.75</v>
      </c>
      <c r="I40" s="78">
        <v>32300</v>
      </c>
      <c r="J40" s="78">
        <v>0.86</v>
      </c>
      <c r="K40" s="78">
        <v>280</v>
      </c>
      <c r="L40" s="85">
        <f t="shared" si="0"/>
        <v>8.5626911314984344E-3</v>
      </c>
      <c r="N40" s="79">
        <v>43215</v>
      </c>
      <c r="O40" s="80" t="s">
        <v>65</v>
      </c>
      <c r="P40" s="81">
        <v>1558.05</v>
      </c>
      <c r="Q40" s="88">
        <f t="shared" si="1"/>
        <v>-2.8799078429490033E-3</v>
      </c>
      <c r="T40" t="s">
        <v>82</v>
      </c>
    </row>
    <row r="41" spans="2:28" x14ac:dyDescent="0.2">
      <c r="B41" s="76" t="s">
        <v>11</v>
      </c>
      <c r="C41" s="77">
        <v>43216</v>
      </c>
      <c r="D41" s="78">
        <v>57264</v>
      </c>
      <c r="E41" s="78">
        <v>1871676520</v>
      </c>
      <c r="F41" s="78">
        <v>32700</v>
      </c>
      <c r="G41" s="78">
        <v>32980</v>
      </c>
      <c r="H41" s="78">
        <v>32685.05</v>
      </c>
      <c r="I41" s="78">
        <v>32540</v>
      </c>
      <c r="J41" s="78">
        <v>-0.85</v>
      </c>
      <c r="K41" s="78">
        <v>-280</v>
      </c>
      <c r="L41" s="85">
        <f t="shared" si="0"/>
        <v>-8.4899939357185872E-3</v>
      </c>
      <c r="N41" s="79">
        <v>43216</v>
      </c>
      <c r="O41" s="80" t="s">
        <v>65</v>
      </c>
      <c r="P41" s="81">
        <v>1553.34</v>
      </c>
      <c r="Q41" s="88">
        <f t="shared" si="1"/>
        <v>-3.0230095311447602E-3</v>
      </c>
      <c r="T41" s="41"/>
      <c r="U41" s="41" t="s">
        <v>87</v>
      </c>
      <c r="V41" s="41" t="s">
        <v>88</v>
      </c>
      <c r="W41" s="41" t="s">
        <v>89</v>
      </c>
      <c r="X41" s="41" t="s">
        <v>90</v>
      </c>
      <c r="Y41" s="41" t="s">
        <v>91</v>
      </c>
    </row>
    <row r="42" spans="2:28" x14ac:dyDescent="0.2">
      <c r="B42" s="76" t="s">
        <v>11</v>
      </c>
      <c r="C42" s="77">
        <v>43217</v>
      </c>
      <c r="D42" s="78">
        <v>198443</v>
      </c>
      <c r="E42" s="78">
        <v>6597445780</v>
      </c>
      <c r="F42" s="78">
        <v>33280</v>
      </c>
      <c r="G42" s="78">
        <v>33400</v>
      </c>
      <c r="H42" s="78">
        <v>33246.050000000003</v>
      </c>
      <c r="I42" s="78">
        <v>32700</v>
      </c>
      <c r="J42" s="78">
        <v>1.77</v>
      </c>
      <c r="K42" s="78">
        <v>580</v>
      </c>
      <c r="L42" s="85">
        <f t="shared" si="0"/>
        <v>1.7737003058103884E-2</v>
      </c>
      <c r="N42" s="79">
        <v>43217</v>
      </c>
      <c r="O42" s="80" t="s">
        <v>65</v>
      </c>
      <c r="P42" s="81">
        <v>1566.45</v>
      </c>
      <c r="Q42" s="88">
        <f t="shared" si="1"/>
        <v>8.4398779404382118E-3</v>
      </c>
      <c r="T42" s="39" t="s">
        <v>83</v>
      </c>
      <c r="U42" s="39">
        <v>1</v>
      </c>
      <c r="V42" s="39">
        <v>1.5551144237503173E-2</v>
      </c>
      <c r="W42" s="39">
        <v>1.5551144237503173E-2</v>
      </c>
      <c r="X42" s="39">
        <v>111.49282686737008</v>
      </c>
      <c r="Y42" s="39">
        <v>1.3407021650495607E-23</v>
      </c>
    </row>
    <row r="43" spans="2:28" x14ac:dyDescent="0.2">
      <c r="B43" s="76" t="s">
        <v>11</v>
      </c>
      <c r="C43" s="77">
        <v>43220</v>
      </c>
      <c r="D43" s="78">
        <v>251974</v>
      </c>
      <c r="E43" s="78">
        <v>8509990620</v>
      </c>
      <c r="F43" s="78">
        <v>33760</v>
      </c>
      <c r="G43" s="78">
        <v>33840</v>
      </c>
      <c r="H43" s="78">
        <v>33773.29</v>
      </c>
      <c r="I43" s="78">
        <v>33300</v>
      </c>
      <c r="J43" s="78">
        <v>1.44</v>
      </c>
      <c r="K43" s="78">
        <v>480</v>
      </c>
      <c r="L43" s="85">
        <f t="shared" si="0"/>
        <v>1.4423076923076872E-2</v>
      </c>
      <c r="N43" s="79">
        <v>43220</v>
      </c>
      <c r="O43" s="80" t="s">
        <v>65</v>
      </c>
      <c r="P43" s="81">
        <v>1565.56</v>
      </c>
      <c r="Q43" s="88">
        <f t="shared" si="1"/>
        <v>-5.681636822114644E-4</v>
      </c>
      <c r="T43" s="39" t="s">
        <v>84</v>
      </c>
      <c r="U43" s="39">
        <v>485</v>
      </c>
      <c r="V43" s="39">
        <v>6.7648342652224913E-2</v>
      </c>
      <c r="W43" s="39">
        <v>1.3948111887056682E-4</v>
      </c>
      <c r="X43" s="39"/>
      <c r="Y43" s="39"/>
    </row>
    <row r="44" spans="2:28" ht="13.5" thickBot="1" x14ac:dyDescent="0.25">
      <c r="B44" s="76" t="s">
        <v>11</v>
      </c>
      <c r="C44" s="77">
        <v>43222</v>
      </c>
      <c r="D44" s="78">
        <v>308753</v>
      </c>
      <c r="E44" s="78">
        <v>10436927040</v>
      </c>
      <c r="F44" s="78">
        <v>33820</v>
      </c>
      <c r="G44" s="78">
        <v>33860</v>
      </c>
      <c r="H44" s="78">
        <v>33803.480000000003</v>
      </c>
      <c r="I44" s="78">
        <v>33680</v>
      </c>
      <c r="J44" s="78">
        <v>0.18</v>
      </c>
      <c r="K44" s="78">
        <v>60</v>
      </c>
      <c r="L44" s="85">
        <f t="shared" si="0"/>
        <v>1.7772511848341832E-3</v>
      </c>
      <c r="N44" s="79">
        <v>43222</v>
      </c>
      <c r="O44" s="80" t="s">
        <v>65</v>
      </c>
      <c r="P44" s="81">
        <v>1565.67</v>
      </c>
      <c r="Q44" s="88">
        <f t="shared" si="1"/>
        <v>7.0262398119691483E-5</v>
      </c>
      <c r="T44" s="40" t="s">
        <v>85</v>
      </c>
      <c r="U44" s="40">
        <v>486</v>
      </c>
      <c r="V44" s="40">
        <v>8.3199486889728086E-2</v>
      </c>
      <c r="W44" s="40"/>
      <c r="X44" s="40"/>
      <c r="Y44" s="40"/>
    </row>
    <row r="45" spans="2:28" ht="13.5" thickBot="1" x14ac:dyDescent="0.25">
      <c r="B45" s="76" t="s">
        <v>11</v>
      </c>
      <c r="C45" s="77">
        <v>43223</v>
      </c>
      <c r="D45" s="78">
        <v>30987</v>
      </c>
      <c r="E45" s="78">
        <v>1045096760</v>
      </c>
      <c r="F45" s="78">
        <v>33800</v>
      </c>
      <c r="G45" s="78">
        <v>33800</v>
      </c>
      <c r="H45" s="78">
        <v>33726.94</v>
      </c>
      <c r="I45" s="78">
        <v>33380</v>
      </c>
      <c r="J45" s="78">
        <v>-0.06</v>
      </c>
      <c r="K45" s="78">
        <v>-20</v>
      </c>
      <c r="L45" s="85">
        <f t="shared" si="0"/>
        <v>-5.9136605558840483E-4</v>
      </c>
      <c r="N45" s="79">
        <v>43223</v>
      </c>
      <c r="O45" s="80" t="s">
        <v>65</v>
      </c>
      <c r="P45" s="81">
        <v>1553.03</v>
      </c>
      <c r="Q45" s="88">
        <f t="shared" si="1"/>
        <v>-8.0732210491355483E-3</v>
      </c>
    </row>
    <row r="46" spans="2:28" x14ac:dyDescent="0.2">
      <c r="B46" s="76" t="s">
        <v>11</v>
      </c>
      <c r="C46" s="77">
        <v>43224</v>
      </c>
      <c r="D46" s="78">
        <v>84290</v>
      </c>
      <c r="E46" s="78">
        <v>2836583560</v>
      </c>
      <c r="F46" s="78">
        <v>33500</v>
      </c>
      <c r="G46" s="78">
        <v>33740</v>
      </c>
      <c r="H46" s="78">
        <v>33652.67</v>
      </c>
      <c r="I46" s="78">
        <v>33500</v>
      </c>
      <c r="J46" s="78">
        <v>-0.89</v>
      </c>
      <c r="K46" s="78">
        <v>-300</v>
      </c>
      <c r="L46" s="85">
        <f t="shared" si="0"/>
        <v>-8.8757396449704595E-3</v>
      </c>
      <c r="N46" s="79">
        <v>43224</v>
      </c>
      <c r="O46" s="80" t="s">
        <v>65</v>
      </c>
      <c r="P46" s="81">
        <v>1547.04</v>
      </c>
      <c r="Q46" s="88">
        <f t="shared" si="1"/>
        <v>-3.8569763623368392E-3</v>
      </c>
      <c r="T46" s="41"/>
      <c r="U46" s="41" t="s">
        <v>92</v>
      </c>
      <c r="V46" s="41" t="s">
        <v>80</v>
      </c>
      <c r="W46" s="41" t="s">
        <v>93</v>
      </c>
      <c r="X46" s="41" t="s">
        <v>94</v>
      </c>
      <c r="Y46" s="41" t="s">
        <v>95</v>
      </c>
      <c r="Z46" s="41" t="s">
        <v>96</v>
      </c>
      <c r="AA46" s="41" t="s">
        <v>97</v>
      </c>
      <c r="AB46" s="41" t="s">
        <v>98</v>
      </c>
    </row>
    <row r="47" spans="2:28" x14ac:dyDescent="0.2">
      <c r="B47" s="76" t="s">
        <v>11</v>
      </c>
      <c r="C47" s="77">
        <v>43227</v>
      </c>
      <c r="D47" s="78">
        <v>96863</v>
      </c>
      <c r="E47" s="78">
        <v>3224821420</v>
      </c>
      <c r="F47" s="78">
        <v>33200</v>
      </c>
      <c r="G47" s="78">
        <v>33500</v>
      </c>
      <c r="H47" s="78">
        <v>33292.6</v>
      </c>
      <c r="I47" s="78">
        <v>33200</v>
      </c>
      <c r="J47" s="78">
        <v>-0.9</v>
      </c>
      <c r="K47" s="78">
        <v>-300</v>
      </c>
      <c r="L47" s="85">
        <f t="shared" si="0"/>
        <v>-8.9552238805969964E-3</v>
      </c>
      <c r="N47" s="79">
        <v>43227</v>
      </c>
      <c r="O47" s="80" t="s">
        <v>65</v>
      </c>
      <c r="P47" s="81">
        <v>1544.26</v>
      </c>
      <c r="Q47" s="88">
        <f t="shared" si="1"/>
        <v>-1.7969800393008439E-3</v>
      </c>
      <c r="T47" s="39" t="s">
        <v>86</v>
      </c>
      <c r="U47" s="39">
        <v>6.7206395424649528E-4</v>
      </c>
      <c r="V47" s="39">
        <v>5.3526340669492124E-4</v>
      </c>
      <c r="W47" s="39">
        <v>1.2555761254001525</v>
      </c>
      <c r="X47" s="39">
        <v>0.20987425390062306</v>
      </c>
      <c r="Y47" s="39">
        <v>-3.7965760349817964E-4</v>
      </c>
      <c r="Z47" s="39">
        <v>1.7237855119911702E-3</v>
      </c>
      <c r="AA47" s="39">
        <v>-3.7965760349817964E-4</v>
      </c>
      <c r="AB47" s="39">
        <v>1.7237855119911702E-3</v>
      </c>
    </row>
    <row r="48" spans="2:28" ht="13.5" thickBot="1" x14ac:dyDescent="0.25">
      <c r="B48" s="76" t="s">
        <v>11</v>
      </c>
      <c r="C48" s="77">
        <v>43228</v>
      </c>
      <c r="D48" s="78">
        <v>192347</v>
      </c>
      <c r="E48" s="78">
        <v>6365469160</v>
      </c>
      <c r="F48" s="78">
        <v>33200</v>
      </c>
      <c r="G48" s="78">
        <v>33200</v>
      </c>
      <c r="H48" s="78">
        <v>33093.68</v>
      </c>
      <c r="I48" s="78">
        <v>32780</v>
      </c>
      <c r="J48" s="78">
        <v>0</v>
      </c>
      <c r="K48" s="78">
        <v>0</v>
      </c>
      <c r="L48" s="85">
        <f t="shared" si="0"/>
        <v>0</v>
      </c>
      <c r="N48" s="79">
        <v>43228</v>
      </c>
      <c r="O48" s="80" t="s">
        <v>65</v>
      </c>
      <c r="P48" s="81">
        <v>1546.45</v>
      </c>
      <c r="Q48" s="88">
        <f t="shared" si="1"/>
        <v>1.4181549739034072E-3</v>
      </c>
      <c r="T48" s="40" t="s">
        <v>99</v>
      </c>
      <c r="U48" s="91">
        <v>0.72739777188210353</v>
      </c>
      <c r="V48" s="40">
        <v>6.888878147864988E-2</v>
      </c>
      <c r="W48" s="40">
        <v>10.559016377834173</v>
      </c>
      <c r="X48" s="40">
        <v>1.3407021650494549E-23</v>
      </c>
      <c r="Y48" s="40">
        <v>0.59204045871320088</v>
      </c>
      <c r="Z48" s="40">
        <v>0.86275508505100618</v>
      </c>
      <c r="AA48" s="40">
        <v>0.59204045871320088</v>
      </c>
      <c r="AB48" s="40">
        <v>0.86275508505100618</v>
      </c>
    </row>
    <row r="49" spans="2:24" x14ac:dyDescent="0.2">
      <c r="B49" s="76" t="s">
        <v>11</v>
      </c>
      <c r="C49" s="77">
        <v>43229</v>
      </c>
      <c r="D49" s="78">
        <v>133369</v>
      </c>
      <c r="E49" s="78">
        <v>4427710240</v>
      </c>
      <c r="F49" s="78">
        <v>33300</v>
      </c>
      <c r="G49" s="78">
        <v>33340</v>
      </c>
      <c r="H49" s="78">
        <v>33198.949999999997</v>
      </c>
      <c r="I49" s="78">
        <v>33000</v>
      </c>
      <c r="J49" s="78">
        <v>0.3</v>
      </c>
      <c r="K49" s="78">
        <v>100</v>
      </c>
      <c r="L49" s="85">
        <f t="shared" si="0"/>
        <v>3.0120481927711218E-3</v>
      </c>
      <c r="N49" s="79">
        <v>43229</v>
      </c>
      <c r="O49" s="80" t="s">
        <v>65</v>
      </c>
      <c r="P49" s="81">
        <v>1558.46</v>
      </c>
      <c r="Q49" s="88">
        <f t="shared" si="1"/>
        <v>7.7661741407739626E-3</v>
      </c>
    </row>
    <row r="50" spans="2:24" x14ac:dyDescent="0.2">
      <c r="B50" s="76" t="s">
        <v>11</v>
      </c>
      <c r="C50" s="77">
        <v>43230</v>
      </c>
      <c r="D50" s="78">
        <v>74442</v>
      </c>
      <c r="E50" s="78">
        <v>2456262740</v>
      </c>
      <c r="F50" s="78">
        <v>33020</v>
      </c>
      <c r="G50" s="78">
        <v>33220</v>
      </c>
      <c r="H50" s="78">
        <v>32995.660000000003</v>
      </c>
      <c r="I50" s="78">
        <v>32800</v>
      </c>
      <c r="J50" s="78">
        <v>-0.84</v>
      </c>
      <c r="K50" s="78">
        <v>-280</v>
      </c>
      <c r="L50" s="85">
        <f t="shared" si="0"/>
        <v>-8.4084084084083965E-3</v>
      </c>
      <c r="N50" s="79">
        <v>43230</v>
      </c>
      <c r="O50" s="80" t="s">
        <v>65</v>
      </c>
      <c r="P50" s="81">
        <v>1552.64</v>
      </c>
      <c r="Q50" s="88">
        <f t="shared" si="1"/>
        <v>-3.7344558089396074E-3</v>
      </c>
    </row>
    <row r="51" spans="2:24" x14ac:dyDescent="0.2">
      <c r="B51" s="76" t="s">
        <v>11</v>
      </c>
      <c r="C51" s="77">
        <v>43231</v>
      </c>
      <c r="D51" s="78">
        <v>151503</v>
      </c>
      <c r="E51" s="78">
        <v>4996009960</v>
      </c>
      <c r="F51" s="78">
        <v>32500</v>
      </c>
      <c r="G51" s="78">
        <v>33140</v>
      </c>
      <c r="H51" s="78">
        <v>32976.31</v>
      </c>
      <c r="I51" s="78">
        <v>32500</v>
      </c>
      <c r="J51" s="78">
        <v>-1.57</v>
      </c>
      <c r="K51" s="78">
        <v>-520</v>
      </c>
      <c r="L51" s="85">
        <f t="shared" si="0"/>
        <v>-1.5748031496062964E-2</v>
      </c>
      <c r="N51" s="79">
        <v>43231</v>
      </c>
      <c r="O51" s="80" t="s">
        <v>65</v>
      </c>
      <c r="P51" s="81">
        <v>1550.08</v>
      </c>
      <c r="Q51" s="88">
        <f t="shared" si="1"/>
        <v>-1.6488046166530657E-3</v>
      </c>
    </row>
    <row r="52" spans="2:24" x14ac:dyDescent="0.2">
      <c r="B52" s="76" t="s">
        <v>11</v>
      </c>
      <c r="C52" s="77">
        <v>43235</v>
      </c>
      <c r="D52" s="78">
        <v>88474</v>
      </c>
      <c r="E52" s="78">
        <v>2874778720</v>
      </c>
      <c r="F52" s="78">
        <v>32700</v>
      </c>
      <c r="G52" s="78">
        <v>32700</v>
      </c>
      <c r="H52" s="78">
        <v>32492.92</v>
      </c>
      <c r="I52" s="78">
        <v>32280</v>
      </c>
      <c r="J52" s="78">
        <v>0.62</v>
      </c>
      <c r="K52" s="78">
        <v>200</v>
      </c>
      <c r="L52" s="85">
        <f t="shared" si="0"/>
        <v>6.1538461538461764E-3</v>
      </c>
      <c r="N52" s="79">
        <v>43235</v>
      </c>
      <c r="O52" s="80" t="s">
        <v>65</v>
      </c>
      <c r="P52" s="81">
        <v>1571.47</v>
      </c>
      <c r="Q52" s="88">
        <f t="shared" si="1"/>
        <v>1.3799287778695435E-2</v>
      </c>
    </row>
    <row r="53" spans="2:24" x14ac:dyDescent="0.2">
      <c r="B53" s="76" t="s">
        <v>11</v>
      </c>
      <c r="C53" s="77">
        <v>43236</v>
      </c>
      <c r="D53" s="78">
        <v>49880</v>
      </c>
      <c r="E53" s="78">
        <v>1606366260</v>
      </c>
      <c r="F53" s="78">
        <v>32460</v>
      </c>
      <c r="G53" s="78">
        <v>32460</v>
      </c>
      <c r="H53" s="78">
        <v>32204.62</v>
      </c>
      <c r="I53" s="78">
        <v>32040</v>
      </c>
      <c r="J53" s="78">
        <v>-0.73</v>
      </c>
      <c r="K53" s="78">
        <v>-240</v>
      </c>
      <c r="L53" s="85">
        <f t="shared" si="0"/>
        <v>-7.3394495412844041E-3</v>
      </c>
      <c r="N53" s="79">
        <v>43236</v>
      </c>
      <c r="O53" s="80" t="s">
        <v>65</v>
      </c>
      <c r="P53" s="81">
        <v>1547.37</v>
      </c>
      <c r="Q53" s="88">
        <f t="shared" si="1"/>
        <v>-1.533595932470877E-2</v>
      </c>
    </row>
    <row r="54" spans="2:24" x14ac:dyDescent="0.2">
      <c r="B54" s="76" t="s">
        <v>11</v>
      </c>
      <c r="C54" s="77">
        <v>43237</v>
      </c>
      <c r="D54" s="78">
        <v>38742</v>
      </c>
      <c r="E54" s="78">
        <v>1250570240</v>
      </c>
      <c r="F54" s="78">
        <v>32360</v>
      </c>
      <c r="G54" s="78">
        <v>32460</v>
      </c>
      <c r="H54" s="78">
        <v>32279.439999999999</v>
      </c>
      <c r="I54" s="78">
        <v>32040</v>
      </c>
      <c r="J54" s="78">
        <v>-0.31</v>
      </c>
      <c r="K54" s="78">
        <v>-100</v>
      </c>
      <c r="L54" s="85">
        <f t="shared" si="0"/>
        <v>-3.0807147258163914E-3</v>
      </c>
      <c r="N54" s="79">
        <v>43237</v>
      </c>
      <c r="O54" s="80" t="s">
        <v>65</v>
      </c>
      <c r="P54" s="81">
        <v>1525.54</v>
      </c>
      <c r="Q54" s="88">
        <f t="shared" si="1"/>
        <v>-1.410780873352846E-2</v>
      </c>
      <c r="S54" s="86" t="s">
        <v>110</v>
      </c>
    </row>
    <row r="55" spans="2:24" x14ac:dyDescent="0.2">
      <c r="B55" s="76" t="s">
        <v>11</v>
      </c>
      <c r="C55" s="77">
        <v>43238</v>
      </c>
      <c r="D55" s="78">
        <v>305831</v>
      </c>
      <c r="E55" s="78">
        <v>9827563520</v>
      </c>
      <c r="F55" s="78">
        <v>32220</v>
      </c>
      <c r="G55" s="78">
        <v>32300</v>
      </c>
      <c r="H55" s="78">
        <v>32133.97</v>
      </c>
      <c r="I55" s="78">
        <v>32000</v>
      </c>
      <c r="J55" s="78">
        <v>-0.43</v>
      </c>
      <c r="K55" s="78">
        <v>-140</v>
      </c>
      <c r="L55" s="85">
        <f t="shared" si="0"/>
        <v>-4.3263288009888212E-3</v>
      </c>
      <c r="N55" s="79">
        <v>43238</v>
      </c>
      <c r="O55" s="80" t="s">
        <v>65</v>
      </c>
      <c r="P55" s="81">
        <v>1520.52</v>
      </c>
      <c r="Q55" s="88">
        <f t="shared" si="1"/>
        <v>-3.2906380691427595E-3</v>
      </c>
    </row>
    <row r="56" spans="2:24" x14ac:dyDescent="0.2">
      <c r="B56" s="76" t="s">
        <v>11</v>
      </c>
      <c r="C56" s="77">
        <v>43241</v>
      </c>
      <c r="D56" s="78">
        <v>190241</v>
      </c>
      <c r="E56" s="78">
        <v>6107276660</v>
      </c>
      <c r="F56" s="78">
        <v>32160</v>
      </c>
      <c r="G56" s="78">
        <v>32200</v>
      </c>
      <c r="H56" s="78">
        <v>32102.84</v>
      </c>
      <c r="I56" s="78">
        <v>31860</v>
      </c>
      <c r="J56" s="78">
        <v>-0.19</v>
      </c>
      <c r="K56" s="78">
        <v>-60</v>
      </c>
      <c r="L56" s="85">
        <f t="shared" si="0"/>
        <v>-1.8621973929237035E-3</v>
      </c>
      <c r="N56" s="79">
        <v>43241</v>
      </c>
      <c r="O56" s="80" t="s">
        <v>65</v>
      </c>
      <c r="P56" s="81">
        <v>1516.71</v>
      </c>
      <c r="Q56" s="88">
        <f t="shared" si="1"/>
        <v>-2.5057217267776544E-3</v>
      </c>
      <c r="U56" s="45" t="s">
        <v>100</v>
      </c>
    </row>
    <row r="57" spans="2:24" x14ac:dyDescent="0.2">
      <c r="B57" s="76" t="s">
        <v>11</v>
      </c>
      <c r="C57" s="77">
        <v>43242</v>
      </c>
      <c r="D57" s="78">
        <v>62668</v>
      </c>
      <c r="E57" s="78">
        <v>2055839680</v>
      </c>
      <c r="F57" s="78">
        <v>33000</v>
      </c>
      <c r="G57" s="78">
        <v>33480</v>
      </c>
      <c r="H57" s="78">
        <v>32805.25</v>
      </c>
      <c r="I57" s="78">
        <v>32160</v>
      </c>
      <c r="J57" s="78">
        <v>2.61</v>
      </c>
      <c r="K57" s="78">
        <v>840</v>
      </c>
      <c r="L57" s="85">
        <f t="shared" si="0"/>
        <v>2.6119402985074647E-2</v>
      </c>
      <c r="N57" s="79">
        <v>43242</v>
      </c>
      <c r="O57" s="80" t="s">
        <v>65</v>
      </c>
      <c r="P57" s="81">
        <v>1524.84</v>
      </c>
      <c r="Q57" s="88">
        <f t="shared" si="1"/>
        <v>5.3602864093991176E-3</v>
      </c>
      <c r="U57" s="92">
        <v>43511</v>
      </c>
      <c r="V57" s="93">
        <v>43890</v>
      </c>
      <c r="W57" s="93">
        <v>43921</v>
      </c>
      <c r="X57" s="93">
        <v>43951</v>
      </c>
    </row>
    <row r="58" spans="2:24" x14ac:dyDescent="0.2">
      <c r="B58" s="76" t="s">
        <v>11</v>
      </c>
      <c r="C58" s="77">
        <v>43243</v>
      </c>
      <c r="D58" s="78">
        <v>153735</v>
      </c>
      <c r="E58" s="78">
        <v>5077450660</v>
      </c>
      <c r="F58" s="78">
        <v>33100</v>
      </c>
      <c r="G58" s="78">
        <v>33400</v>
      </c>
      <c r="H58" s="78">
        <v>33027.29</v>
      </c>
      <c r="I58" s="78">
        <v>32760</v>
      </c>
      <c r="J58" s="78">
        <v>0.3</v>
      </c>
      <c r="K58" s="78">
        <v>100</v>
      </c>
      <c r="L58" s="85">
        <f t="shared" si="0"/>
        <v>3.0303030303029388E-3</v>
      </c>
      <c r="N58" s="79">
        <v>43243</v>
      </c>
      <c r="O58" s="80" t="s">
        <v>65</v>
      </c>
      <c r="P58" s="81">
        <v>1523.17</v>
      </c>
      <c r="Q58" s="88">
        <f t="shared" si="1"/>
        <v>-1.0951968731144346E-3</v>
      </c>
      <c r="S58" s="140" t="s">
        <v>101</v>
      </c>
      <c r="T58" s="140"/>
      <c r="U58" s="94">
        <v>212194369</v>
      </c>
      <c r="V58" s="94">
        <f>+V59*U61</f>
        <v>240220040.37735847</v>
      </c>
      <c r="W58" s="94">
        <f>+W59*U62</f>
        <v>174445505.51212937</v>
      </c>
      <c r="X58" s="94">
        <f>+X59*U63</f>
        <v>164264751.41994607</v>
      </c>
    </row>
    <row r="59" spans="2:24" x14ac:dyDescent="0.2">
      <c r="B59" s="76" t="s">
        <v>11</v>
      </c>
      <c r="C59" s="77">
        <v>43244</v>
      </c>
      <c r="D59" s="78">
        <v>83179</v>
      </c>
      <c r="E59" s="78">
        <v>2774902600</v>
      </c>
      <c r="F59" s="78">
        <v>33500</v>
      </c>
      <c r="G59" s="78">
        <v>33500</v>
      </c>
      <c r="H59" s="78">
        <v>33360.620000000003</v>
      </c>
      <c r="I59" s="78">
        <v>32620</v>
      </c>
      <c r="J59" s="78">
        <v>1.21</v>
      </c>
      <c r="K59" s="78">
        <v>400</v>
      </c>
      <c r="L59" s="85">
        <f t="shared" si="0"/>
        <v>1.2084592145015005E-2</v>
      </c>
      <c r="N59" s="79">
        <v>43244</v>
      </c>
      <c r="O59" s="80" t="s">
        <v>65</v>
      </c>
      <c r="P59" s="81">
        <v>1528.32</v>
      </c>
      <c r="Q59" s="88">
        <f t="shared" si="1"/>
        <v>3.3811065081374991E-3</v>
      </c>
      <c r="S59" s="95" t="s">
        <v>53</v>
      </c>
      <c r="T59" s="95"/>
      <c r="U59" s="96">
        <f>+U58/F237</f>
        <v>5719.5247708894876</v>
      </c>
      <c r="V59" s="96">
        <f>+U59</f>
        <v>5719.5247708894876</v>
      </c>
      <c r="W59" s="96">
        <f>+V59</f>
        <v>5719.5247708894876</v>
      </c>
      <c r="X59" s="96">
        <f>+W59</f>
        <v>5719.5247708894876</v>
      </c>
    </row>
    <row r="60" spans="2:24" x14ac:dyDescent="0.2">
      <c r="B60" s="76" t="s">
        <v>11</v>
      </c>
      <c r="C60" s="77">
        <v>43245</v>
      </c>
      <c r="D60" s="78">
        <v>92014</v>
      </c>
      <c r="E60" s="78">
        <v>3092501020</v>
      </c>
      <c r="F60" s="78">
        <v>33760</v>
      </c>
      <c r="G60" s="78">
        <v>34200</v>
      </c>
      <c r="H60" s="78">
        <v>33609.03</v>
      </c>
      <c r="I60" s="78">
        <v>33500</v>
      </c>
      <c r="J60" s="78">
        <v>0.78</v>
      </c>
      <c r="K60" s="78">
        <v>260</v>
      </c>
      <c r="L60" s="85">
        <f t="shared" si="0"/>
        <v>7.7611940298507598E-3</v>
      </c>
      <c r="N60" s="79">
        <v>43245</v>
      </c>
      <c r="O60" s="80" t="s">
        <v>65</v>
      </c>
      <c r="P60" s="81">
        <v>1526.36</v>
      </c>
      <c r="Q60" s="88">
        <f t="shared" si="1"/>
        <v>-1.2824539363484044E-3</v>
      </c>
    </row>
    <row r="61" spans="2:24" x14ac:dyDescent="0.2">
      <c r="B61" s="76" t="s">
        <v>11</v>
      </c>
      <c r="C61" s="77">
        <v>43248</v>
      </c>
      <c r="D61" s="78">
        <v>75542</v>
      </c>
      <c r="E61" s="78">
        <v>2571093340</v>
      </c>
      <c r="F61" s="78">
        <v>34140</v>
      </c>
      <c r="G61" s="78">
        <v>34500</v>
      </c>
      <c r="H61" s="78">
        <v>34035.279999999999</v>
      </c>
      <c r="I61" s="78">
        <v>33320</v>
      </c>
      <c r="J61" s="78">
        <v>1.1299999999999999</v>
      </c>
      <c r="K61" s="78">
        <v>380</v>
      </c>
      <c r="L61" s="85">
        <f t="shared" si="0"/>
        <v>1.125592417061605E-2</v>
      </c>
      <c r="N61" s="79">
        <v>43248</v>
      </c>
      <c r="O61" s="80" t="s">
        <v>65</v>
      </c>
      <c r="P61" s="81">
        <v>1524.44</v>
      </c>
      <c r="Q61" s="88">
        <f t="shared" si="1"/>
        <v>-1.2578945989150103E-3</v>
      </c>
      <c r="S61" s="4" t="s">
        <v>102</v>
      </c>
      <c r="U61" s="52">
        <f>+F491</f>
        <v>42000</v>
      </c>
      <c r="W61" s="52"/>
    </row>
    <row r="62" spans="2:24" x14ac:dyDescent="0.2">
      <c r="B62" s="76" t="s">
        <v>11</v>
      </c>
      <c r="C62" s="77">
        <v>43249</v>
      </c>
      <c r="D62" s="78">
        <v>155844</v>
      </c>
      <c r="E62" s="78">
        <v>5343845620</v>
      </c>
      <c r="F62" s="78">
        <v>34560</v>
      </c>
      <c r="G62" s="78">
        <v>34600</v>
      </c>
      <c r="H62" s="78">
        <v>34289.71</v>
      </c>
      <c r="I62" s="78">
        <v>34000</v>
      </c>
      <c r="J62" s="78">
        <v>1.23</v>
      </c>
      <c r="K62" s="78">
        <v>420</v>
      </c>
      <c r="L62" s="85">
        <f t="shared" si="0"/>
        <v>1.2302284710017597E-2</v>
      </c>
      <c r="N62" s="79">
        <v>43249</v>
      </c>
      <c r="O62" s="80" t="s">
        <v>65</v>
      </c>
      <c r="P62" s="81">
        <v>1539.19</v>
      </c>
      <c r="Q62" s="88">
        <f t="shared" si="1"/>
        <v>9.6756841856682207E-3</v>
      </c>
      <c r="S62" s="4" t="s">
        <v>103</v>
      </c>
      <c r="U62" s="52">
        <v>30500</v>
      </c>
    </row>
    <row r="63" spans="2:24" x14ac:dyDescent="0.2">
      <c r="B63" s="76" t="s">
        <v>11</v>
      </c>
      <c r="C63" s="77">
        <v>43250</v>
      </c>
      <c r="D63" s="78">
        <v>238120</v>
      </c>
      <c r="E63" s="78">
        <v>8250382440</v>
      </c>
      <c r="F63" s="78">
        <v>34800</v>
      </c>
      <c r="G63" s="78">
        <v>34800</v>
      </c>
      <c r="H63" s="78">
        <v>34648</v>
      </c>
      <c r="I63" s="78">
        <v>34060</v>
      </c>
      <c r="J63" s="78">
        <v>0.69</v>
      </c>
      <c r="K63" s="78">
        <v>240</v>
      </c>
      <c r="L63" s="85">
        <f t="shared" si="0"/>
        <v>6.9444444444444198E-3</v>
      </c>
      <c r="N63" s="79">
        <v>43250</v>
      </c>
      <c r="O63" s="80" t="s">
        <v>65</v>
      </c>
      <c r="P63" s="81">
        <v>1546.03</v>
      </c>
      <c r="Q63" s="88">
        <f t="shared" si="1"/>
        <v>4.4438958153314445E-3</v>
      </c>
      <c r="S63" s="4" t="s">
        <v>111</v>
      </c>
      <c r="U63" s="52">
        <v>28720</v>
      </c>
    </row>
    <row r="64" spans="2:24" x14ac:dyDescent="0.2">
      <c r="B64" s="76" t="s">
        <v>11</v>
      </c>
      <c r="C64" s="77">
        <v>43251</v>
      </c>
      <c r="D64" s="78">
        <v>59294</v>
      </c>
      <c r="E64" s="78">
        <v>2047065400</v>
      </c>
      <c r="F64" s="78">
        <v>34460</v>
      </c>
      <c r="G64" s="78">
        <v>34800</v>
      </c>
      <c r="H64" s="78">
        <v>34523.99</v>
      </c>
      <c r="I64" s="78">
        <v>34200</v>
      </c>
      <c r="J64" s="78">
        <v>-0.98</v>
      </c>
      <c r="K64" s="78">
        <v>-340</v>
      </c>
      <c r="L64" s="85">
        <f t="shared" si="0"/>
        <v>-9.7701149425287737E-3</v>
      </c>
      <c r="N64" s="79">
        <v>43251</v>
      </c>
      <c r="O64" s="80" t="s">
        <v>65</v>
      </c>
      <c r="P64" s="81">
        <v>1546.71</v>
      </c>
      <c r="Q64" s="88">
        <f t="shared" si="1"/>
        <v>4.3983622568766201E-4</v>
      </c>
    </row>
    <row r="65" spans="2:29" x14ac:dyDescent="0.2">
      <c r="B65" s="76" t="s">
        <v>11</v>
      </c>
      <c r="C65" s="77">
        <v>43252</v>
      </c>
      <c r="D65" s="78">
        <v>374603</v>
      </c>
      <c r="E65" s="78">
        <v>12970870540</v>
      </c>
      <c r="F65" s="78">
        <v>34740</v>
      </c>
      <c r="G65" s="78">
        <v>34740</v>
      </c>
      <c r="H65" s="78">
        <v>34625.65</v>
      </c>
      <c r="I65" s="78">
        <v>34180</v>
      </c>
      <c r="J65" s="78">
        <v>0.81</v>
      </c>
      <c r="K65" s="78">
        <v>280</v>
      </c>
      <c r="L65" s="85">
        <f t="shared" si="0"/>
        <v>8.1253627394080041E-3</v>
      </c>
      <c r="N65" s="79">
        <v>43252</v>
      </c>
      <c r="O65" s="80" t="s">
        <v>65</v>
      </c>
      <c r="P65" s="81">
        <v>1564.47</v>
      </c>
      <c r="Q65" s="88">
        <f t="shared" si="1"/>
        <v>1.148243691448303E-2</v>
      </c>
      <c r="S65" s="4" t="s">
        <v>104</v>
      </c>
    </row>
    <row r="66" spans="2:29" x14ac:dyDescent="0.2">
      <c r="B66" s="76" t="s">
        <v>11</v>
      </c>
      <c r="C66" s="77">
        <v>43256</v>
      </c>
      <c r="D66" s="78">
        <v>169342</v>
      </c>
      <c r="E66" s="78">
        <v>5880694120</v>
      </c>
      <c r="F66" s="78">
        <v>34800</v>
      </c>
      <c r="G66" s="78">
        <v>34800</v>
      </c>
      <c r="H66" s="78">
        <v>34726.730000000003</v>
      </c>
      <c r="I66" s="78">
        <v>34220</v>
      </c>
      <c r="J66" s="78">
        <v>0.17</v>
      </c>
      <c r="K66" s="78">
        <v>60</v>
      </c>
      <c r="L66" s="85">
        <f t="shared" si="0"/>
        <v>1.7271157167531026E-3</v>
      </c>
      <c r="N66" s="79">
        <v>43256</v>
      </c>
      <c r="O66" s="80" t="s">
        <v>65</v>
      </c>
      <c r="P66" s="81">
        <v>1559.67</v>
      </c>
      <c r="Q66" s="88">
        <f t="shared" si="1"/>
        <v>-3.0681316995532226E-3</v>
      </c>
      <c r="S66" s="67">
        <v>43890</v>
      </c>
      <c r="T66" s="68">
        <f>+V58-U58</f>
        <v>28025671.377358466</v>
      </c>
    </row>
    <row r="67" spans="2:29" x14ac:dyDescent="0.2">
      <c r="B67" s="76" t="s">
        <v>11</v>
      </c>
      <c r="C67" s="77">
        <v>43257</v>
      </c>
      <c r="D67" s="78">
        <v>275410</v>
      </c>
      <c r="E67" s="78">
        <v>9641668740</v>
      </c>
      <c r="F67" s="78">
        <v>35200</v>
      </c>
      <c r="G67" s="78">
        <v>35200</v>
      </c>
      <c r="H67" s="78">
        <v>35008.42</v>
      </c>
      <c r="I67" s="78">
        <v>34500</v>
      </c>
      <c r="J67" s="78">
        <v>1.1499999999999999</v>
      </c>
      <c r="K67" s="78">
        <v>400</v>
      </c>
      <c r="L67" s="85">
        <f t="shared" si="0"/>
        <v>1.1494252873563315E-2</v>
      </c>
      <c r="N67" s="79">
        <v>43257</v>
      </c>
      <c r="O67" s="80" t="s">
        <v>65</v>
      </c>
      <c r="P67" s="81">
        <v>1554.59</v>
      </c>
      <c r="Q67" s="88">
        <f t="shared" si="1"/>
        <v>-3.2570992581765212E-3</v>
      </c>
      <c r="S67" s="67">
        <v>43921</v>
      </c>
      <c r="T67" s="68">
        <f>+W58-V58</f>
        <v>-65774534.8652291</v>
      </c>
      <c r="U67" s="4" t="s">
        <v>105</v>
      </c>
    </row>
    <row r="68" spans="2:29" x14ac:dyDescent="0.2">
      <c r="B68" s="76" t="s">
        <v>11</v>
      </c>
      <c r="C68" s="77">
        <v>43258</v>
      </c>
      <c r="D68" s="78">
        <v>501460</v>
      </c>
      <c r="E68" s="78">
        <v>17659893840</v>
      </c>
      <c r="F68" s="78">
        <v>35360</v>
      </c>
      <c r="G68" s="78">
        <v>35360</v>
      </c>
      <c r="H68" s="78">
        <v>35216.949999999997</v>
      </c>
      <c r="I68" s="78">
        <v>34600</v>
      </c>
      <c r="J68" s="78">
        <v>0.45</v>
      </c>
      <c r="K68" s="78">
        <v>160</v>
      </c>
      <c r="L68" s="85">
        <f t="shared" si="0"/>
        <v>4.5454545454546302E-3</v>
      </c>
      <c r="N68" s="79">
        <v>43258</v>
      </c>
      <c r="O68" s="80" t="s">
        <v>65</v>
      </c>
      <c r="P68" s="81">
        <v>1549.53</v>
      </c>
      <c r="Q68" s="88">
        <f t="shared" si="1"/>
        <v>-3.2548774918145229E-3</v>
      </c>
      <c r="S68" s="67">
        <v>43951</v>
      </c>
      <c r="T68" s="68">
        <f>+X58-W58</f>
        <v>-10180754.092183292</v>
      </c>
    </row>
    <row r="69" spans="2:29" x14ac:dyDescent="0.2">
      <c r="B69" s="76" t="s">
        <v>11</v>
      </c>
      <c r="C69" s="77">
        <v>43259</v>
      </c>
      <c r="D69" s="78">
        <v>82141</v>
      </c>
      <c r="E69" s="78">
        <v>2906570300</v>
      </c>
      <c r="F69" s="78">
        <v>35700</v>
      </c>
      <c r="G69" s="78">
        <v>35740</v>
      </c>
      <c r="H69" s="78">
        <v>35385.129999999997</v>
      </c>
      <c r="I69" s="78">
        <v>35260</v>
      </c>
      <c r="J69" s="78">
        <v>0.96</v>
      </c>
      <c r="K69" s="78">
        <v>340</v>
      </c>
      <c r="L69" s="85">
        <f t="shared" si="0"/>
        <v>9.6153846153845812E-3</v>
      </c>
      <c r="N69" s="79">
        <v>43259</v>
      </c>
      <c r="O69" s="80" t="s">
        <v>65</v>
      </c>
      <c r="P69" s="81">
        <v>1547.96</v>
      </c>
      <c r="Q69" s="88">
        <f t="shared" si="1"/>
        <v>-1.0132104573644662E-3</v>
      </c>
    </row>
    <row r="70" spans="2:29" x14ac:dyDescent="0.2">
      <c r="B70" s="76" t="s">
        <v>11</v>
      </c>
      <c r="C70" s="77">
        <v>43263</v>
      </c>
      <c r="D70" s="78">
        <v>275924</v>
      </c>
      <c r="E70" s="78">
        <v>9855946080</v>
      </c>
      <c r="F70" s="78">
        <v>35700</v>
      </c>
      <c r="G70" s="78">
        <v>36100</v>
      </c>
      <c r="H70" s="78">
        <v>35719.79</v>
      </c>
      <c r="I70" s="78">
        <v>35380</v>
      </c>
      <c r="J70" s="78">
        <v>0</v>
      </c>
      <c r="K70" s="78">
        <v>0</v>
      </c>
      <c r="L70" s="85">
        <f t="shared" ref="L70:L133" si="2">+F70/F69-1</f>
        <v>0</v>
      </c>
      <c r="N70" s="79">
        <v>43263</v>
      </c>
      <c r="O70" s="80" t="s">
        <v>65</v>
      </c>
      <c r="P70" s="81">
        <v>1550.56</v>
      </c>
      <c r="Q70" s="88">
        <f t="shared" ref="Q70:Q133" si="3">+P70/P69-1</f>
        <v>1.6796299645984725E-3</v>
      </c>
    </row>
    <row r="71" spans="2:29" x14ac:dyDescent="0.2">
      <c r="B71" s="76" t="s">
        <v>11</v>
      </c>
      <c r="C71" s="77">
        <v>43264</v>
      </c>
      <c r="D71" s="78">
        <v>329617</v>
      </c>
      <c r="E71" s="78">
        <v>11712511760</v>
      </c>
      <c r="F71" s="78">
        <v>35280</v>
      </c>
      <c r="G71" s="78">
        <v>35940</v>
      </c>
      <c r="H71" s="78">
        <v>35533.699999999997</v>
      </c>
      <c r="I71" s="78">
        <v>35100</v>
      </c>
      <c r="J71" s="78">
        <v>-1.18</v>
      </c>
      <c r="K71" s="78">
        <v>-420</v>
      </c>
      <c r="L71" s="85">
        <f t="shared" si="2"/>
        <v>-1.1764705882352899E-2</v>
      </c>
      <c r="N71" s="79">
        <v>43264</v>
      </c>
      <c r="O71" s="80" t="s">
        <v>65</v>
      </c>
      <c r="P71" s="81">
        <v>1553.18</v>
      </c>
      <c r="Q71" s="88">
        <f t="shared" si="3"/>
        <v>1.6897121040140295E-3</v>
      </c>
    </row>
    <row r="72" spans="2:29" ht="13.5" thickBot="1" x14ac:dyDescent="0.25">
      <c r="B72" s="76" t="s">
        <v>11</v>
      </c>
      <c r="C72" s="77">
        <v>43265</v>
      </c>
      <c r="D72" s="78">
        <v>339930</v>
      </c>
      <c r="E72" s="78">
        <v>12087460640</v>
      </c>
      <c r="F72" s="78">
        <v>35580</v>
      </c>
      <c r="G72" s="78">
        <v>35700</v>
      </c>
      <c r="H72" s="78">
        <v>35558.68</v>
      </c>
      <c r="I72" s="78">
        <v>35300</v>
      </c>
      <c r="J72" s="78">
        <v>0.85</v>
      </c>
      <c r="K72" s="78">
        <v>300</v>
      </c>
      <c r="L72" s="85">
        <f t="shared" si="2"/>
        <v>8.5034013605442826E-3</v>
      </c>
      <c r="N72" s="79">
        <v>43265</v>
      </c>
      <c r="O72" s="80" t="s">
        <v>65</v>
      </c>
      <c r="P72" s="81">
        <v>1550.94</v>
      </c>
      <c r="Q72" s="88">
        <f t="shared" si="3"/>
        <v>-1.4422024491688168E-3</v>
      </c>
    </row>
    <row r="73" spans="2:29" ht="13.5" thickBot="1" x14ac:dyDescent="0.25">
      <c r="B73" s="76" t="s">
        <v>11</v>
      </c>
      <c r="C73" s="77">
        <v>43266</v>
      </c>
      <c r="D73" s="78">
        <v>212339</v>
      </c>
      <c r="E73" s="78">
        <v>7483073500</v>
      </c>
      <c r="F73" s="78">
        <v>35200</v>
      </c>
      <c r="G73" s="78">
        <v>35580</v>
      </c>
      <c r="H73" s="78">
        <v>35241.160000000003</v>
      </c>
      <c r="I73" s="78">
        <v>35200</v>
      </c>
      <c r="J73" s="78">
        <v>-1.07</v>
      </c>
      <c r="K73" s="78">
        <v>-380</v>
      </c>
      <c r="L73" s="85">
        <f t="shared" si="2"/>
        <v>-1.0680157391793177E-2</v>
      </c>
      <c r="N73" s="79">
        <v>43266</v>
      </c>
      <c r="O73" s="80" t="s">
        <v>65</v>
      </c>
      <c r="P73" s="81">
        <v>1541.23</v>
      </c>
      <c r="Q73" s="88">
        <f t="shared" si="3"/>
        <v>-6.2607193057113708E-3</v>
      </c>
      <c r="Y73" s="135" t="s">
        <v>124</v>
      </c>
      <c r="Z73" s="136"/>
      <c r="AA73" s="136"/>
      <c r="AB73" s="136"/>
      <c r="AC73" s="137"/>
    </row>
    <row r="74" spans="2:29" ht="13.5" thickBot="1" x14ac:dyDescent="0.25">
      <c r="B74" s="76" t="s">
        <v>11</v>
      </c>
      <c r="C74" s="77">
        <v>43269</v>
      </c>
      <c r="D74" s="78">
        <v>151795</v>
      </c>
      <c r="E74" s="78">
        <v>5379626940</v>
      </c>
      <c r="F74" s="78">
        <v>35400</v>
      </c>
      <c r="G74" s="78">
        <v>35580</v>
      </c>
      <c r="H74" s="78">
        <v>35440.080000000002</v>
      </c>
      <c r="I74" s="78">
        <v>35320</v>
      </c>
      <c r="J74" s="78">
        <v>0.56999999999999995</v>
      </c>
      <c r="K74" s="78">
        <v>200</v>
      </c>
      <c r="L74" s="85">
        <f t="shared" si="2"/>
        <v>5.6818181818181213E-3</v>
      </c>
      <c r="N74" s="79">
        <v>43269</v>
      </c>
      <c r="O74" s="80" t="s">
        <v>65</v>
      </c>
      <c r="P74" s="81">
        <v>1555.54</v>
      </c>
      <c r="Q74" s="88">
        <f t="shared" si="3"/>
        <v>9.2847920167657971E-3</v>
      </c>
    </row>
    <row r="75" spans="2:29" ht="15" x14ac:dyDescent="0.25">
      <c r="B75" s="76" t="s">
        <v>11</v>
      </c>
      <c r="C75" s="77">
        <v>43270</v>
      </c>
      <c r="D75" s="78">
        <v>62639</v>
      </c>
      <c r="E75" s="78">
        <v>2219062320</v>
      </c>
      <c r="F75" s="78">
        <v>35560</v>
      </c>
      <c r="G75" s="78">
        <v>35560</v>
      </c>
      <c r="H75" s="78">
        <v>35426.21</v>
      </c>
      <c r="I75" s="78">
        <v>35300</v>
      </c>
      <c r="J75" s="78">
        <v>0.45</v>
      </c>
      <c r="K75" s="78">
        <v>160</v>
      </c>
      <c r="L75" s="85">
        <f t="shared" si="2"/>
        <v>4.5197740112994378E-3</v>
      </c>
      <c r="N75" s="79">
        <v>43270</v>
      </c>
      <c r="O75" s="80" t="s">
        <v>65</v>
      </c>
      <c r="P75" s="81">
        <v>1537.5</v>
      </c>
      <c r="Q75" s="88">
        <f t="shared" si="3"/>
        <v>-1.1597258829731172E-2</v>
      </c>
      <c r="Y75" s="73"/>
      <c r="Z75" s="142" t="s">
        <v>112</v>
      </c>
      <c r="AA75" s="133"/>
      <c r="AB75" s="133" t="s">
        <v>113</v>
      </c>
      <c r="AC75" s="134"/>
    </row>
    <row r="76" spans="2:29" ht="15.75" thickBot="1" x14ac:dyDescent="0.3">
      <c r="B76" s="76" t="s">
        <v>11</v>
      </c>
      <c r="C76" s="77">
        <v>43271</v>
      </c>
      <c r="D76" s="78">
        <v>146787</v>
      </c>
      <c r="E76" s="78">
        <v>5217833260</v>
      </c>
      <c r="F76" s="78">
        <v>35440</v>
      </c>
      <c r="G76" s="78">
        <v>35700</v>
      </c>
      <c r="H76" s="78">
        <v>35546.97</v>
      </c>
      <c r="I76" s="78">
        <v>35400</v>
      </c>
      <c r="J76" s="78">
        <v>-0.34</v>
      </c>
      <c r="K76" s="78">
        <v>-120</v>
      </c>
      <c r="L76" s="85">
        <f t="shared" si="2"/>
        <v>-3.3745781777277939E-3</v>
      </c>
      <c r="N76" s="79">
        <v>43271</v>
      </c>
      <c r="O76" s="80" t="s">
        <v>65</v>
      </c>
      <c r="P76" s="81">
        <v>1532.26</v>
      </c>
      <c r="Q76" s="88">
        <f t="shared" si="3"/>
        <v>-3.4081300813008086E-3</v>
      </c>
      <c r="Y76" s="73"/>
      <c r="Z76" s="105" t="s">
        <v>114</v>
      </c>
      <c r="AA76" s="106" t="s">
        <v>115</v>
      </c>
      <c r="AB76" s="106" t="s">
        <v>114</v>
      </c>
      <c r="AC76" s="107" t="s">
        <v>115</v>
      </c>
    </row>
    <row r="77" spans="2:29" ht="15" x14ac:dyDescent="0.25">
      <c r="B77" s="76" t="s">
        <v>11</v>
      </c>
      <c r="C77" s="77">
        <v>43272</v>
      </c>
      <c r="D77" s="78">
        <v>77963</v>
      </c>
      <c r="E77" s="78">
        <v>2755278200</v>
      </c>
      <c r="F77" s="78">
        <v>35300</v>
      </c>
      <c r="G77" s="78">
        <v>35440</v>
      </c>
      <c r="H77" s="78">
        <v>35340.839999999997</v>
      </c>
      <c r="I77" s="78">
        <v>35300</v>
      </c>
      <c r="J77" s="78">
        <v>-0.4</v>
      </c>
      <c r="K77" s="78">
        <v>-140</v>
      </c>
      <c r="L77" s="85">
        <f t="shared" si="2"/>
        <v>-3.950338600451464E-3</v>
      </c>
      <c r="N77" s="79">
        <v>43272</v>
      </c>
      <c r="O77" s="80" t="s">
        <v>65</v>
      </c>
      <c r="P77" s="81">
        <v>1534.39</v>
      </c>
      <c r="Q77" s="88">
        <f t="shared" si="3"/>
        <v>1.3901035072376722E-3</v>
      </c>
      <c r="Y77" s="113" t="s">
        <v>116</v>
      </c>
      <c r="Z77" s="112">
        <f>+$V$58</f>
        <v>240220040.37735847</v>
      </c>
      <c r="AA77" s="112">
        <f t="shared" ref="AA77:AC77" si="4">+$V$58</f>
        <v>240220040.37735847</v>
      </c>
      <c r="AB77" s="112">
        <f t="shared" si="4"/>
        <v>240220040.37735847</v>
      </c>
      <c r="AC77" s="120">
        <f t="shared" si="4"/>
        <v>240220040.37735847</v>
      </c>
    </row>
    <row r="78" spans="2:29" ht="15" x14ac:dyDescent="0.25">
      <c r="B78" s="76" t="s">
        <v>11</v>
      </c>
      <c r="C78" s="77">
        <v>43273</v>
      </c>
      <c r="D78" s="78">
        <v>155805</v>
      </c>
      <c r="E78" s="78">
        <v>5510491220</v>
      </c>
      <c r="F78" s="78">
        <v>35380</v>
      </c>
      <c r="G78" s="78">
        <v>35580</v>
      </c>
      <c r="H78" s="78">
        <v>35367.870000000003</v>
      </c>
      <c r="I78" s="78">
        <v>35240</v>
      </c>
      <c r="J78" s="78">
        <v>0.23</v>
      </c>
      <c r="K78" s="78">
        <v>80</v>
      </c>
      <c r="L78" s="85">
        <f t="shared" si="2"/>
        <v>2.2662889518414442E-3</v>
      </c>
      <c r="N78" s="79">
        <v>43273</v>
      </c>
      <c r="O78" s="80" t="s">
        <v>65</v>
      </c>
      <c r="P78" s="81">
        <v>1522.79</v>
      </c>
      <c r="Q78" s="88">
        <f t="shared" si="3"/>
        <v>-7.5600075600076311E-3</v>
      </c>
      <c r="Y78" s="114" t="s">
        <v>16</v>
      </c>
      <c r="Z78" s="116">
        <f>+$V$5</f>
        <v>1.3084049826235287E-2</v>
      </c>
      <c r="AA78" s="116">
        <f t="shared" ref="AA78:AC78" si="5">+$V$5</f>
        <v>1.3084049826235287E-2</v>
      </c>
      <c r="AB78" s="116">
        <f t="shared" si="5"/>
        <v>1.3084049826235287E-2</v>
      </c>
      <c r="AC78" s="121">
        <f t="shared" si="5"/>
        <v>1.3084049826235287E-2</v>
      </c>
    </row>
    <row r="79" spans="2:29" ht="15" x14ac:dyDescent="0.25">
      <c r="B79" s="76" t="s">
        <v>11</v>
      </c>
      <c r="C79" s="77">
        <v>43276</v>
      </c>
      <c r="D79" s="78">
        <v>17369</v>
      </c>
      <c r="E79" s="78">
        <v>616550880</v>
      </c>
      <c r="F79" s="78">
        <v>35580</v>
      </c>
      <c r="G79" s="78">
        <v>35580</v>
      </c>
      <c r="H79" s="78">
        <v>35497.199999999997</v>
      </c>
      <c r="I79" s="78">
        <v>35300</v>
      </c>
      <c r="J79" s="78">
        <v>0.56999999999999995</v>
      </c>
      <c r="K79" s="78">
        <v>200</v>
      </c>
      <c r="L79" s="85">
        <f t="shared" si="2"/>
        <v>5.6529112492933464E-3</v>
      </c>
      <c r="N79" s="79">
        <v>43276</v>
      </c>
      <c r="O79" s="80" t="s">
        <v>65</v>
      </c>
      <c r="P79" s="81">
        <v>1522.66</v>
      </c>
      <c r="Q79" s="88">
        <f t="shared" si="3"/>
        <v>-8.5369617609742932E-5</v>
      </c>
      <c r="Y79" s="114" t="s">
        <v>117</v>
      </c>
      <c r="Z79" s="117">
        <v>1.65</v>
      </c>
      <c r="AA79" s="117">
        <v>2.33</v>
      </c>
      <c r="AB79" s="117">
        <v>1.65</v>
      </c>
      <c r="AC79" s="118">
        <v>2.33</v>
      </c>
    </row>
    <row r="80" spans="2:29" ht="15" x14ac:dyDescent="0.25">
      <c r="B80" s="76" t="s">
        <v>11</v>
      </c>
      <c r="C80" s="77">
        <v>43277</v>
      </c>
      <c r="D80" s="78">
        <v>102451</v>
      </c>
      <c r="E80" s="78">
        <v>3655369260</v>
      </c>
      <c r="F80" s="78">
        <v>36000</v>
      </c>
      <c r="G80" s="78">
        <v>36000</v>
      </c>
      <c r="H80" s="78">
        <v>35679.199999999997</v>
      </c>
      <c r="I80" s="78">
        <v>35000</v>
      </c>
      <c r="J80" s="78">
        <v>1.18</v>
      </c>
      <c r="K80" s="78">
        <v>420</v>
      </c>
      <c r="L80" s="85">
        <f t="shared" si="2"/>
        <v>1.180438448566612E-2</v>
      </c>
      <c r="N80" s="79">
        <v>43277</v>
      </c>
      <c r="O80" s="80" t="s">
        <v>65</v>
      </c>
      <c r="P80" s="81">
        <v>1543.8</v>
      </c>
      <c r="Q80" s="88">
        <f t="shared" si="3"/>
        <v>1.3883598439572875E-2</v>
      </c>
      <c r="Y80" s="114" t="s">
        <v>118</v>
      </c>
      <c r="Z80" s="117">
        <f>+SQRT(1)</f>
        <v>1</v>
      </c>
      <c r="AA80" s="117">
        <f t="shared" ref="AA80" si="6">+SQRT(1)</f>
        <v>1</v>
      </c>
      <c r="AB80" s="117">
        <f>+SQRT(10)</f>
        <v>3.1622776601683795</v>
      </c>
      <c r="AC80" s="118">
        <f t="shared" ref="AC80" si="7">+SQRT(10)</f>
        <v>3.1622776601683795</v>
      </c>
    </row>
    <row r="81" spans="2:29" ht="15.75" thickBot="1" x14ac:dyDescent="0.3">
      <c r="B81" s="76" t="s">
        <v>11</v>
      </c>
      <c r="C81" s="77">
        <v>43278</v>
      </c>
      <c r="D81" s="78">
        <v>242553</v>
      </c>
      <c r="E81" s="78">
        <v>8672890260</v>
      </c>
      <c r="F81" s="78">
        <v>35840</v>
      </c>
      <c r="G81" s="78">
        <v>36000</v>
      </c>
      <c r="H81" s="78">
        <v>35756.68</v>
      </c>
      <c r="I81" s="78">
        <v>35300</v>
      </c>
      <c r="J81" s="78">
        <v>-0.44</v>
      </c>
      <c r="K81" s="78">
        <v>-160</v>
      </c>
      <c r="L81" s="85">
        <f t="shared" si="2"/>
        <v>-4.4444444444444731E-3</v>
      </c>
      <c r="N81" s="79">
        <v>43278</v>
      </c>
      <c r="O81" s="80" t="s">
        <v>65</v>
      </c>
      <c r="P81" s="81">
        <v>1550.35</v>
      </c>
      <c r="Q81" s="88">
        <f t="shared" si="3"/>
        <v>4.2427775618603114E-3</v>
      </c>
      <c r="Y81" s="115" t="s">
        <v>119</v>
      </c>
      <c r="Z81" s="108">
        <f>+Z77*Z78*Z80*Z79</f>
        <v>5186034.1129700579</v>
      </c>
      <c r="AA81" s="108">
        <f t="shared" ref="AA81:AC81" si="8">+AA77*AA78*AA80*AA79</f>
        <v>7323308.7777092336</v>
      </c>
      <c r="AB81" s="108">
        <f t="shared" si="8"/>
        <v>16399679.82031635</v>
      </c>
      <c r="AC81" s="109">
        <f t="shared" si="8"/>
        <v>23158335.746264908</v>
      </c>
    </row>
    <row r="82" spans="2:29" x14ac:dyDescent="0.2">
      <c r="B82" s="76" t="s">
        <v>11</v>
      </c>
      <c r="C82" s="77">
        <v>43279</v>
      </c>
      <c r="D82" s="78">
        <v>48183</v>
      </c>
      <c r="E82" s="78">
        <v>1709992760</v>
      </c>
      <c r="F82" s="78">
        <v>35700</v>
      </c>
      <c r="G82" s="78">
        <v>35780</v>
      </c>
      <c r="H82" s="78">
        <v>35489.550000000003</v>
      </c>
      <c r="I82" s="78">
        <v>35300</v>
      </c>
      <c r="J82" s="78">
        <v>-0.39</v>
      </c>
      <c r="K82" s="78">
        <v>-140</v>
      </c>
      <c r="L82" s="85">
        <f t="shared" si="2"/>
        <v>-3.90625E-3</v>
      </c>
      <c r="N82" s="79">
        <v>43279</v>
      </c>
      <c r="O82" s="80" t="s">
        <v>65</v>
      </c>
      <c r="P82" s="81">
        <v>1555.61</v>
      </c>
      <c r="Q82" s="88">
        <f t="shared" si="3"/>
        <v>3.3927822749701964E-3</v>
      </c>
      <c r="Y82" s="73"/>
      <c r="Z82" s="110">
        <v>1</v>
      </c>
      <c r="AA82" s="110">
        <v>2</v>
      </c>
      <c r="AB82" s="110">
        <v>3</v>
      </c>
      <c r="AC82" s="110">
        <v>4</v>
      </c>
    </row>
    <row r="83" spans="2:29" x14ac:dyDescent="0.2">
      <c r="B83" s="76" t="s">
        <v>11</v>
      </c>
      <c r="C83" s="77">
        <v>43280</v>
      </c>
      <c r="D83" s="78">
        <v>33545</v>
      </c>
      <c r="E83" s="78">
        <v>1220801100</v>
      </c>
      <c r="F83" s="78">
        <v>37000</v>
      </c>
      <c r="G83" s="78">
        <v>37000</v>
      </c>
      <c r="H83" s="78">
        <v>36392.94</v>
      </c>
      <c r="I83" s="78">
        <v>35700</v>
      </c>
      <c r="J83" s="78">
        <v>3.64</v>
      </c>
      <c r="K83" s="78">
        <v>1300</v>
      </c>
      <c r="L83" s="85">
        <f t="shared" si="2"/>
        <v>3.6414565826330625E-2</v>
      </c>
      <c r="N83" s="79">
        <v>43280</v>
      </c>
      <c r="O83" s="80" t="s">
        <v>65</v>
      </c>
      <c r="P83" s="81">
        <v>1577.01</v>
      </c>
      <c r="Q83" s="88">
        <f t="shared" si="3"/>
        <v>1.3756661373994783E-2</v>
      </c>
      <c r="Y83" s="73"/>
      <c r="Z83" s="73"/>
      <c r="AA83" s="73"/>
      <c r="AB83" s="73"/>
      <c r="AC83" s="73"/>
    </row>
    <row r="84" spans="2:29" x14ac:dyDescent="0.2">
      <c r="B84" s="76" t="s">
        <v>11</v>
      </c>
      <c r="C84" s="77">
        <v>43284</v>
      </c>
      <c r="D84" s="78">
        <v>173555</v>
      </c>
      <c r="E84" s="78">
        <v>6441608800</v>
      </c>
      <c r="F84" s="78">
        <v>37080</v>
      </c>
      <c r="G84" s="78">
        <v>37500</v>
      </c>
      <c r="H84" s="78">
        <v>37115.660000000003</v>
      </c>
      <c r="I84" s="78">
        <v>36240</v>
      </c>
      <c r="J84" s="78">
        <v>0.22</v>
      </c>
      <c r="K84" s="78">
        <v>80</v>
      </c>
      <c r="L84" s="85">
        <f t="shared" si="2"/>
        <v>2.1621621621621401E-3</v>
      </c>
      <c r="N84" s="79">
        <v>43284</v>
      </c>
      <c r="O84" s="80" t="s">
        <v>65</v>
      </c>
      <c r="P84" s="81">
        <v>1561.27</v>
      </c>
      <c r="Q84" s="88">
        <f t="shared" si="3"/>
        <v>-9.9809132472210571E-3</v>
      </c>
      <c r="Y84" s="111" t="s">
        <v>120</v>
      </c>
      <c r="Z84" s="119" t="s">
        <v>125</v>
      </c>
      <c r="AA84" s="73"/>
      <c r="AB84" s="73"/>
      <c r="AC84" s="73"/>
    </row>
    <row r="85" spans="2:29" x14ac:dyDescent="0.2">
      <c r="B85" s="76" t="s">
        <v>11</v>
      </c>
      <c r="C85" s="77">
        <v>43285</v>
      </c>
      <c r="D85" s="78">
        <v>1986</v>
      </c>
      <c r="E85" s="78">
        <v>73700260</v>
      </c>
      <c r="F85" s="78">
        <v>37160</v>
      </c>
      <c r="G85" s="78">
        <v>37160</v>
      </c>
      <c r="H85" s="78">
        <v>37109.9</v>
      </c>
      <c r="I85" s="78">
        <v>37080</v>
      </c>
      <c r="J85" s="78">
        <v>0.22</v>
      </c>
      <c r="K85" s="78">
        <v>80</v>
      </c>
      <c r="L85" s="85">
        <f t="shared" si="2"/>
        <v>2.1574973031284195E-3</v>
      </c>
      <c r="N85" s="79">
        <v>43285</v>
      </c>
      <c r="O85" s="80" t="s">
        <v>65</v>
      </c>
      <c r="P85" s="81">
        <v>1570.9</v>
      </c>
      <c r="Q85" s="88">
        <f t="shared" si="3"/>
        <v>6.1680554932843634E-3</v>
      </c>
      <c r="Y85" s="111" t="s">
        <v>121</v>
      </c>
      <c r="Z85" s="119" t="s">
        <v>126</v>
      </c>
      <c r="AA85" s="73"/>
      <c r="AB85" s="73"/>
      <c r="AC85" s="73"/>
    </row>
    <row r="86" spans="2:29" x14ac:dyDescent="0.2">
      <c r="B86" s="76" t="s">
        <v>11</v>
      </c>
      <c r="C86" s="77">
        <v>43286</v>
      </c>
      <c r="D86" s="78">
        <v>297179</v>
      </c>
      <c r="E86" s="78">
        <v>11234661180</v>
      </c>
      <c r="F86" s="78">
        <v>37800</v>
      </c>
      <c r="G86" s="78">
        <v>38000</v>
      </c>
      <c r="H86" s="78">
        <v>37804.36</v>
      </c>
      <c r="I86" s="78">
        <v>37240</v>
      </c>
      <c r="J86" s="78">
        <v>1.72</v>
      </c>
      <c r="K86" s="78">
        <v>640</v>
      </c>
      <c r="L86" s="85">
        <f t="shared" si="2"/>
        <v>1.7222820236813874E-2</v>
      </c>
      <c r="N86" s="79">
        <v>43286</v>
      </c>
      <c r="O86" s="80" t="s">
        <v>65</v>
      </c>
      <c r="P86" s="81">
        <v>1566.95</v>
      </c>
      <c r="Q86" s="88">
        <f t="shared" si="3"/>
        <v>-2.514482143993968E-3</v>
      </c>
      <c r="Y86" s="111" t="s">
        <v>122</v>
      </c>
      <c r="Z86" s="119" t="s">
        <v>127</v>
      </c>
      <c r="AA86" s="73"/>
      <c r="AB86" s="73"/>
      <c r="AC86" s="73"/>
    </row>
    <row r="87" spans="2:29" x14ac:dyDescent="0.2">
      <c r="B87" s="76" t="s">
        <v>11</v>
      </c>
      <c r="C87" s="77">
        <v>43287</v>
      </c>
      <c r="D87" s="78">
        <v>58977</v>
      </c>
      <c r="E87" s="78">
        <v>2195559160</v>
      </c>
      <c r="F87" s="78">
        <v>36840</v>
      </c>
      <c r="G87" s="78">
        <v>37800</v>
      </c>
      <c r="H87" s="78">
        <v>37227.379999999997</v>
      </c>
      <c r="I87" s="78">
        <v>36840</v>
      </c>
      <c r="J87" s="78">
        <v>-2.54</v>
      </c>
      <c r="K87" s="78">
        <v>-960</v>
      </c>
      <c r="L87" s="85">
        <f t="shared" si="2"/>
        <v>-2.5396825396825418E-2</v>
      </c>
      <c r="N87" s="79">
        <v>43287</v>
      </c>
      <c r="O87" s="80" t="s">
        <v>65</v>
      </c>
      <c r="P87" s="81">
        <v>1557.59</v>
      </c>
      <c r="Q87" s="88">
        <f t="shared" si="3"/>
        <v>-5.9733877915696398E-3</v>
      </c>
      <c r="Y87" s="111" t="s">
        <v>123</v>
      </c>
      <c r="Z87" s="119" t="s">
        <v>128</v>
      </c>
      <c r="AA87" s="73"/>
      <c r="AB87" s="73"/>
      <c r="AC87" s="73"/>
    </row>
    <row r="88" spans="2:29" x14ac:dyDescent="0.2">
      <c r="B88" s="76" t="s">
        <v>11</v>
      </c>
      <c r="C88" s="77">
        <v>43290</v>
      </c>
      <c r="D88" s="78">
        <v>458752</v>
      </c>
      <c r="E88" s="78">
        <v>16770984620</v>
      </c>
      <c r="F88" s="78">
        <v>36520</v>
      </c>
      <c r="G88" s="78">
        <v>36900</v>
      </c>
      <c r="H88" s="78">
        <v>36557.85</v>
      </c>
      <c r="I88" s="78">
        <v>36360</v>
      </c>
      <c r="J88" s="78">
        <v>-0.87</v>
      </c>
      <c r="K88" s="78">
        <v>-320</v>
      </c>
      <c r="L88" s="85">
        <f t="shared" si="2"/>
        <v>-8.6862106406080386E-3</v>
      </c>
      <c r="N88" s="79">
        <v>43290</v>
      </c>
      <c r="O88" s="80" t="s">
        <v>65</v>
      </c>
      <c r="P88" s="81">
        <v>1555.39</v>
      </c>
      <c r="Q88" s="88">
        <f t="shared" si="3"/>
        <v>-1.4124384465743489E-3</v>
      </c>
    </row>
    <row r="89" spans="2:29" x14ac:dyDescent="0.2">
      <c r="B89" s="76" t="s">
        <v>11</v>
      </c>
      <c r="C89" s="77">
        <v>43291</v>
      </c>
      <c r="D89" s="78">
        <v>128442</v>
      </c>
      <c r="E89" s="78">
        <v>4716821800</v>
      </c>
      <c r="F89" s="78">
        <v>36720</v>
      </c>
      <c r="G89" s="78">
        <v>37460</v>
      </c>
      <c r="H89" s="78">
        <v>36723.360000000001</v>
      </c>
      <c r="I89" s="78">
        <v>36140</v>
      </c>
      <c r="J89" s="78">
        <v>0.55000000000000004</v>
      </c>
      <c r="K89" s="78">
        <v>200</v>
      </c>
      <c r="L89" s="85">
        <f t="shared" si="2"/>
        <v>5.4764512595837367E-3</v>
      </c>
      <c r="N89" s="79">
        <v>43291</v>
      </c>
      <c r="O89" s="80" t="s">
        <v>65</v>
      </c>
      <c r="P89" s="81">
        <v>1561.16</v>
      </c>
      <c r="Q89" s="88">
        <f t="shared" si="3"/>
        <v>3.7096805302849756E-3</v>
      </c>
    </row>
    <row r="90" spans="2:29" x14ac:dyDescent="0.2">
      <c r="B90" s="76" t="s">
        <v>11</v>
      </c>
      <c r="C90" s="77">
        <v>43292</v>
      </c>
      <c r="D90" s="78">
        <v>57569</v>
      </c>
      <c r="E90" s="78">
        <v>2114173880</v>
      </c>
      <c r="F90" s="78">
        <v>36720</v>
      </c>
      <c r="G90" s="78">
        <v>38000</v>
      </c>
      <c r="H90" s="78">
        <v>36724.17</v>
      </c>
      <c r="I90" s="78">
        <v>36440</v>
      </c>
      <c r="J90" s="78">
        <v>0</v>
      </c>
      <c r="K90" s="78">
        <v>0</v>
      </c>
      <c r="L90" s="85">
        <f t="shared" si="2"/>
        <v>0</v>
      </c>
      <c r="N90" s="79">
        <v>43292</v>
      </c>
      <c r="O90" s="80" t="s">
        <v>65</v>
      </c>
      <c r="P90" s="81">
        <v>1554.15</v>
      </c>
      <c r="Q90" s="88">
        <f t="shared" si="3"/>
        <v>-4.4902508391195806E-3</v>
      </c>
    </row>
    <row r="91" spans="2:29" x14ac:dyDescent="0.2">
      <c r="B91" s="76" t="s">
        <v>11</v>
      </c>
      <c r="C91" s="77">
        <v>43293</v>
      </c>
      <c r="D91" s="78">
        <v>18817</v>
      </c>
      <c r="E91" s="78">
        <v>693509940</v>
      </c>
      <c r="F91" s="78">
        <v>36720</v>
      </c>
      <c r="G91" s="78">
        <v>36980</v>
      </c>
      <c r="H91" s="78">
        <v>36855.5</v>
      </c>
      <c r="I91" s="78">
        <v>36720</v>
      </c>
      <c r="J91" s="78">
        <v>0</v>
      </c>
      <c r="K91" s="78">
        <v>0</v>
      </c>
      <c r="L91" s="85">
        <f t="shared" si="2"/>
        <v>0</v>
      </c>
      <c r="N91" s="79">
        <v>43293</v>
      </c>
      <c r="O91" s="80" t="s">
        <v>65</v>
      </c>
      <c r="P91" s="81">
        <v>1545.52</v>
      </c>
      <c r="Q91" s="88">
        <f t="shared" si="3"/>
        <v>-5.5528745616575392E-3</v>
      </c>
    </row>
    <row r="92" spans="2:29" x14ac:dyDescent="0.2">
      <c r="B92" s="76" t="s">
        <v>11</v>
      </c>
      <c r="C92" s="77">
        <v>43294</v>
      </c>
      <c r="D92" s="78">
        <v>40102</v>
      </c>
      <c r="E92" s="78">
        <v>1472611440</v>
      </c>
      <c r="F92" s="78">
        <v>36720</v>
      </c>
      <c r="G92" s="78">
        <v>36740</v>
      </c>
      <c r="H92" s="78">
        <v>36721.65</v>
      </c>
      <c r="I92" s="78">
        <v>36720</v>
      </c>
      <c r="J92" s="78">
        <v>0</v>
      </c>
      <c r="K92" s="78">
        <v>0</v>
      </c>
      <c r="L92" s="85">
        <f t="shared" si="2"/>
        <v>0</v>
      </c>
      <c r="N92" s="79">
        <v>43294</v>
      </c>
      <c r="O92" s="80" t="s">
        <v>65</v>
      </c>
      <c r="P92" s="81">
        <v>1546.75</v>
      </c>
      <c r="Q92" s="88">
        <f t="shared" si="3"/>
        <v>7.9584864641035757E-4</v>
      </c>
    </row>
    <row r="93" spans="2:29" x14ac:dyDescent="0.2">
      <c r="B93" s="76" t="s">
        <v>11</v>
      </c>
      <c r="C93" s="77">
        <v>43297</v>
      </c>
      <c r="D93" s="78">
        <v>237286</v>
      </c>
      <c r="E93" s="78">
        <v>8732148940</v>
      </c>
      <c r="F93" s="78">
        <v>36980</v>
      </c>
      <c r="G93" s="78">
        <v>36980</v>
      </c>
      <c r="H93" s="78">
        <v>36800.1</v>
      </c>
      <c r="I93" s="78">
        <v>36720</v>
      </c>
      <c r="J93" s="78">
        <v>0.71</v>
      </c>
      <c r="K93" s="78">
        <v>260</v>
      </c>
      <c r="L93" s="85">
        <f t="shared" si="2"/>
        <v>7.0806100217863932E-3</v>
      </c>
      <c r="N93" s="79">
        <v>43297</v>
      </c>
      <c r="O93" s="80" t="s">
        <v>65</v>
      </c>
      <c r="P93" s="81">
        <v>1551.33</v>
      </c>
      <c r="Q93" s="88">
        <f t="shared" si="3"/>
        <v>2.9610473573622453E-3</v>
      </c>
    </row>
    <row r="94" spans="2:29" x14ac:dyDescent="0.2">
      <c r="B94" s="76" t="s">
        <v>11</v>
      </c>
      <c r="C94" s="77">
        <v>43298</v>
      </c>
      <c r="D94" s="78">
        <v>118984</v>
      </c>
      <c r="E94" s="78">
        <v>4379501140</v>
      </c>
      <c r="F94" s="78">
        <v>36980</v>
      </c>
      <c r="G94" s="78">
        <v>36980</v>
      </c>
      <c r="H94" s="78">
        <v>36807.480000000003</v>
      </c>
      <c r="I94" s="78">
        <v>36800</v>
      </c>
      <c r="J94" s="78">
        <v>0</v>
      </c>
      <c r="K94" s="78">
        <v>0</v>
      </c>
      <c r="L94" s="85">
        <f t="shared" si="2"/>
        <v>0</v>
      </c>
      <c r="N94" s="79">
        <v>43298</v>
      </c>
      <c r="O94" s="80" t="s">
        <v>65</v>
      </c>
      <c r="P94" s="81">
        <v>1549.97</v>
      </c>
      <c r="Q94" s="88">
        <f t="shared" si="3"/>
        <v>-8.7666711789236018E-4</v>
      </c>
    </row>
    <row r="95" spans="2:29" x14ac:dyDescent="0.2">
      <c r="B95" s="76" t="s">
        <v>11</v>
      </c>
      <c r="C95" s="77">
        <v>43299</v>
      </c>
      <c r="D95" s="78">
        <v>138307</v>
      </c>
      <c r="E95" s="78">
        <v>5096858220</v>
      </c>
      <c r="F95" s="78">
        <v>36860</v>
      </c>
      <c r="G95" s="78">
        <v>37000</v>
      </c>
      <c r="H95" s="78">
        <v>36851.769999999997</v>
      </c>
      <c r="I95" s="78">
        <v>36820</v>
      </c>
      <c r="J95" s="78">
        <v>-0.32</v>
      </c>
      <c r="K95" s="78">
        <v>-120</v>
      </c>
      <c r="L95" s="85">
        <f t="shared" si="2"/>
        <v>-3.2449972958356055E-3</v>
      </c>
      <c r="N95" s="79">
        <v>43299</v>
      </c>
      <c r="O95" s="80" t="s">
        <v>65</v>
      </c>
      <c r="P95" s="81">
        <v>1552.15</v>
      </c>
      <c r="Q95" s="88">
        <f t="shared" si="3"/>
        <v>1.4064788350742763E-3</v>
      </c>
    </row>
    <row r="96" spans="2:29" x14ac:dyDescent="0.2">
      <c r="B96" s="76" t="s">
        <v>11</v>
      </c>
      <c r="C96" s="77">
        <v>43300</v>
      </c>
      <c r="D96" s="78">
        <v>8517</v>
      </c>
      <c r="E96" s="78">
        <v>313204680</v>
      </c>
      <c r="F96" s="78">
        <v>36840</v>
      </c>
      <c r="G96" s="78">
        <v>36840</v>
      </c>
      <c r="H96" s="78">
        <v>36774.06</v>
      </c>
      <c r="I96" s="78">
        <v>36480</v>
      </c>
      <c r="J96" s="78">
        <v>-0.05</v>
      </c>
      <c r="K96" s="78">
        <v>-20</v>
      </c>
      <c r="L96" s="85">
        <f t="shared" si="2"/>
        <v>-5.4259359739550206E-4</v>
      </c>
      <c r="N96" s="79">
        <v>43300</v>
      </c>
      <c r="O96" s="80" t="s">
        <v>65</v>
      </c>
      <c r="P96" s="81">
        <v>1547.34</v>
      </c>
      <c r="Q96" s="88">
        <f t="shared" si="3"/>
        <v>-3.0989272943982016E-3</v>
      </c>
    </row>
    <row r="97" spans="2:17" x14ac:dyDescent="0.2">
      <c r="B97" s="76" t="s">
        <v>11</v>
      </c>
      <c r="C97" s="77">
        <v>43304</v>
      </c>
      <c r="D97" s="78">
        <v>134939</v>
      </c>
      <c r="E97" s="78">
        <v>4969511420</v>
      </c>
      <c r="F97" s="78">
        <v>36820</v>
      </c>
      <c r="G97" s="78">
        <v>36940</v>
      </c>
      <c r="H97" s="78">
        <v>36827.839999999997</v>
      </c>
      <c r="I97" s="78">
        <v>36520</v>
      </c>
      <c r="J97" s="78">
        <v>-0.05</v>
      </c>
      <c r="K97" s="78">
        <v>-20</v>
      </c>
      <c r="L97" s="85">
        <f t="shared" si="2"/>
        <v>-5.4288816503800241E-4</v>
      </c>
      <c r="N97" s="79">
        <v>43304</v>
      </c>
      <c r="O97" s="80" t="s">
        <v>65</v>
      </c>
      <c r="P97" s="81">
        <v>1549.19</v>
      </c>
      <c r="Q97" s="88">
        <f t="shared" si="3"/>
        <v>1.1956001912960534E-3</v>
      </c>
    </row>
    <row r="98" spans="2:17" x14ac:dyDescent="0.2">
      <c r="B98" s="76" t="s">
        <v>11</v>
      </c>
      <c r="C98" s="77">
        <v>43305</v>
      </c>
      <c r="D98" s="78">
        <v>233335</v>
      </c>
      <c r="E98" s="78">
        <v>8604091080</v>
      </c>
      <c r="F98" s="78">
        <v>36800</v>
      </c>
      <c r="G98" s="78">
        <v>36900</v>
      </c>
      <c r="H98" s="78">
        <v>36874.410000000003</v>
      </c>
      <c r="I98" s="78">
        <v>36700</v>
      </c>
      <c r="J98" s="78">
        <v>-0.05</v>
      </c>
      <c r="K98" s="78">
        <v>-20</v>
      </c>
      <c r="L98" s="85">
        <f t="shared" si="2"/>
        <v>-5.4318305268874489E-4</v>
      </c>
      <c r="N98" s="79">
        <v>43305</v>
      </c>
      <c r="O98" s="80" t="s">
        <v>65</v>
      </c>
      <c r="P98" s="81">
        <v>1545.03</v>
      </c>
      <c r="Q98" s="88">
        <f t="shared" si="3"/>
        <v>-2.685274240086799E-3</v>
      </c>
    </row>
    <row r="99" spans="2:17" x14ac:dyDescent="0.2">
      <c r="B99" s="76" t="s">
        <v>11</v>
      </c>
      <c r="C99" s="77">
        <v>43306</v>
      </c>
      <c r="D99" s="78">
        <v>32352</v>
      </c>
      <c r="E99" s="78">
        <v>1183706820</v>
      </c>
      <c r="F99" s="78">
        <v>36600</v>
      </c>
      <c r="G99" s="78">
        <v>36740</v>
      </c>
      <c r="H99" s="78">
        <v>36588.370000000003</v>
      </c>
      <c r="I99" s="78">
        <v>36300</v>
      </c>
      <c r="J99" s="78">
        <v>-0.54</v>
      </c>
      <c r="K99" s="78">
        <v>-200</v>
      </c>
      <c r="L99" s="85">
        <f t="shared" si="2"/>
        <v>-5.4347826086956763E-3</v>
      </c>
      <c r="N99" s="79">
        <v>43306</v>
      </c>
      <c r="O99" s="80" t="s">
        <v>65</v>
      </c>
      <c r="P99" s="81">
        <v>1527.4</v>
      </c>
      <c r="Q99" s="88">
        <f t="shared" si="3"/>
        <v>-1.1410781667669845E-2</v>
      </c>
    </row>
    <row r="100" spans="2:17" x14ac:dyDescent="0.2">
      <c r="B100" s="76" t="s">
        <v>11</v>
      </c>
      <c r="C100" s="77">
        <v>43307</v>
      </c>
      <c r="D100" s="78">
        <v>906400</v>
      </c>
      <c r="E100" s="78">
        <v>33171324320</v>
      </c>
      <c r="F100" s="78">
        <v>36600</v>
      </c>
      <c r="G100" s="78">
        <v>36600</v>
      </c>
      <c r="H100" s="78">
        <v>36596.78</v>
      </c>
      <c r="I100" s="78">
        <v>36080</v>
      </c>
      <c r="J100" s="78">
        <v>0</v>
      </c>
      <c r="K100" s="78">
        <v>0</v>
      </c>
      <c r="L100" s="85">
        <f t="shared" si="2"/>
        <v>0</v>
      </c>
      <c r="N100" s="79">
        <v>43307</v>
      </c>
      <c r="O100" s="80" t="s">
        <v>65</v>
      </c>
      <c r="P100" s="81">
        <v>1537.36</v>
      </c>
      <c r="Q100" s="88">
        <f t="shared" si="3"/>
        <v>6.5208851643314691E-3</v>
      </c>
    </row>
    <row r="101" spans="2:17" x14ac:dyDescent="0.2">
      <c r="B101" s="76" t="s">
        <v>11</v>
      </c>
      <c r="C101" s="77">
        <v>43308</v>
      </c>
      <c r="D101" s="78">
        <v>39093</v>
      </c>
      <c r="E101" s="78">
        <v>1425194540</v>
      </c>
      <c r="F101" s="78">
        <v>36280</v>
      </c>
      <c r="G101" s="78">
        <v>36600</v>
      </c>
      <c r="H101" s="78">
        <v>36456.51</v>
      </c>
      <c r="I101" s="78">
        <v>36240</v>
      </c>
      <c r="J101" s="78">
        <v>-0.87</v>
      </c>
      <c r="K101" s="78">
        <v>-320</v>
      </c>
      <c r="L101" s="85">
        <f t="shared" si="2"/>
        <v>-8.7431693989070691E-3</v>
      </c>
      <c r="N101" s="79">
        <v>43308</v>
      </c>
      <c r="O101" s="80" t="s">
        <v>65</v>
      </c>
      <c r="P101" s="81">
        <v>1536.13</v>
      </c>
      <c r="Q101" s="88">
        <f t="shared" si="3"/>
        <v>-8.0007285216199264E-4</v>
      </c>
    </row>
    <row r="102" spans="2:17" x14ac:dyDescent="0.2">
      <c r="B102" s="76" t="s">
        <v>11</v>
      </c>
      <c r="C102" s="77">
        <v>43311</v>
      </c>
      <c r="D102" s="78">
        <v>7346</v>
      </c>
      <c r="E102" s="78">
        <v>267901600</v>
      </c>
      <c r="F102" s="78">
        <v>36500</v>
      </c>
      <c r="G102" s="78">
        <v>36680</v>
      </c>
      <c r="H102" s="78">
        <v>36469.040000000001</v>
      </c>
      <c r="I102" s="78">
        <v>36180</v>
      </c>
      <c r="J102" s="78">
        <v>0.61</v>
      </c>
      <c r="K102" s="78">
        <v>220</v>
      </c>
      <c r="L102" s="85">
        <f t="shared" si="2"/>
        <v>6.0639470782799521E-3</v>
      </c>
      <c r="N102" s="79">
        <v>43311</v>
      </c>
      <c r="O102" s="80" t="s">
        <v>65</v>
      </c>
      <c r="P102" s="81">
        <v>1548.13</v>
      </c>
      <c r="Q102" s="88">
        <f t="shared" si="3"/>
        <v>7.8118388417647289E-3</v>
      </c>
    </row>
    <row r="103" spans="2:17" x14ac:dyDescent="0.2">
      <c r="B103" s="76" t="s">
        <v>11</v>
      </c>
      <c r="C103" s="77">
        <v>43312</v>
      </c>
      <c r="D103" s="78">
        <v>177731</v>
      </c>
      <c r="E103" s="78">
        <v>6374145600</v>
      </c>
      <c r="F103" s="78">
        <v>35700</v>
      </c>
      <c r="G103" s="78">
        <v>36220</v>
      </c>
      <c r="H103" s="78">
        <v>35864.01</v>
      </c>
      <c r="I103" s="78">
        <v>35640</v>
      </c>
      <c r="J103" s="78">
        <v>-2.19</v>
      </c>
      <c r="K103" s="78">
        <v>-800</v>
      </c>
      <c r="L103" s="85">
        <f t="shared" si="2"/>
        <v>-2.1917808219178103E-2</v>
      </c>
      <c r="N103" s="79">
        <v>43312</v>
      </c>
      <c r="O103" s="80" t="s">
        <v>65</v>
      </c>
      <c r="P103" s="81">
        <v>1526.6</v>
      </c>
      <c r="Q103" s="88">
        <f t="shared" si="3"/>
        <v>-1.3907100824866236E-2</v>
      </c>
    </row>
    <row r="104" spans="2:17" x14ac:dyDescent="0.2">
      <c r="B104" s="76" t="s">
        <v>11</v>
      </c>
      <c r="C104" s="77">
        <v>43313</v>
      </c>
      <c r="D104" s="78">
        <v>48448</v>
      </c>
      <c r="E104" s="78">
        <v>1720939760</v>
      </c>
      <c r="F104" s="78">
        <v>35400</v>
      </c>
      <c r="G104" s="78">
        <v>35600</v>
      </c>
      <c r="H104" s="78">
        <v>35521.379999999997</v>
      </c>
      <c r="I104" s="78">
        <v>35000</v>
      </c>
      <c r="J104" s="78">
        <v>-0.84</v>
      </c>
      <c r="K104" s="78">
        <v>-300</v>
      </c>
      <c r="L104" s="85">
        <f t="shared" si="2"/>
        <v>-8.4033613445377853E-3</v>
      </c>
      <c r="N104" s="79">
        <v>43313</v>
      </c>
      <c r="O104" s="80" t="s">
        <v>65</v>
      </c>
      <c r="P104" s="81">
        <v>1540.41</v>
      </c>
      <c r="Q104" s="88">
        <f t="shared" si="3"/>
        <v>9.0462465609852938E-3</v>
      </c>
    </row>
    <row r="105" spans="2:17" x14ac:dyDescent="0.2">
      <c r="B105" s="76" t="s">
        <v>11</v>
      </c>
      <c r="C105" s="77">
        <v>43314</v>
      </c>
      <c r="D105" s="78">
        <v>27950</v>
      </c>
      <c r="E105" s="78">
        <v>977316120</v>
      </c>
      <c r="F105" s="78">
        <v>34760</v>
      </c>
      <c r="G105" s="78">
        <v>35400</v>
      </c>
      <c r="H105" s="78">
        <v>34966.589999999997</v>
      </c>
      <c r="I105" s="78">
        <v>34760</v>
      </c>
      <c r="J105" s="78">
        <v>-1.81</v>
      </c>
      <c r="K105" s="78">
        <v>-640</v>
      </c>
      <c r="L105" s="85">
        <f t="shared" si="2"/>
        <v>-1.8079096045197751E-2</v>
      </c>
      <c r="N105" s="79">
        <v>43314</v>
      </c>
      <c r="O105" s="80" t="s">
        <v>65</v>
      </c>
      <c r="P105" s="81">
        <v>1529.17</v>
      </c>
      <c r="Q105" s="88">
        <f t="shared" si="3"/>
        <v>-7.2967586551632158E-3</v>
      </c>
    </row>
    <row r="106" spans="2:17" x14ac:dyDescent="0.2">
      <c r="B106" s="76" t="s">
        <v>11</v>
      </c>
      <c r="C106" s="77">
        <v>43315</v>
      </c>
      <c r="D106" s="78">
        <v>142060</v>
      </c>
      <c r="E106" s="78">
        <v>4923473940</v>
      </c>
      <c r="F106" s="78">
        <v>34400</v>
      </c>
      <c r="G106" s="78">
        <v>34760</v>
      </c>
      <c r="H106" s="78">
        <v>34657.71</v>
      </c>
      <c r="I106" s="78">
        <v>34400</v>
      </c>
      <c r="J106" s="78">
        <v>-1.04</v>
      </c>
      <c r="K106" s="78">
        <v>-360</v>
      </c>
      <c r="L106" s="85">
        <f t="shared" si="2"/>
        <v>-1.0356731875719172E-2</v>
      </c>
      <c r="N106" s="79">
        <v>43315</v>
      </c>
      <c r="O106" s="80" t="s">
        <v>65</v>
      </c>
      <c r="P106" s="81">
        <v>1531.96</v>
      </c>
      <c r="Q106" s="88">
        <f t="shared" si="3"/>
        <v>1.8245191836094854E-3</v>
      </c>
    </row>
    <row r="107" spans="2:17" x14ac:dyDescent="0.2">
      <c r="B107" s="76" t="s">
        <v>11</v>
      </c>
      <c r="C107" s="77">
        <v>43318</v>
      </c>
      <c r="D107" s="78">
        <v>74603</v>
      </c>
      <c r="E107" s="78">
        <v>2565692700</v>
      </c>
      <c r="F107" s="78">
        <v>34440</v>
      </c>
      <c r="G107" s="78">
        <v>34560</v>
      </c>
      <c r="H107" s="78">
        <v>34391.279999999999</v>
      </c>
      <c r="I107" s="78">
        <v>34320</v>
      </c>
      <c r="J107" s="78">
        <v>0.12</v>
      </c>
      <c r="K107" s="78">
        <v>40</v>
      </c>
      <c r="L107" s="85">
        <f t="shared" si="2"/>
        <v>1.1627906976743319E-3</v>
      </c>
      <c r="N107" s="79">
        <v>43318</v>
      </c>
      <c r="O107" s="80" t="s">
        <v>65</v>
      </c>
      <c r="P107" s="81">
        <v>1528.09</v>
      </c>
      <c r="Q107" s="88">
        <f t="shared" si="3"/>
        <v>-2.526175618162485E-3</v>
      </c>
    </row>
    <row r="108" spans="2:17" x14ac:dyDescent="0.2">
      <c r="B108" s="76" t="s">
        <v>11</v>
      </c>
      <c r="C108" s="77">
        <v>43320</v>
      </c>
      <c r="D108" s="78">
        <v>69154</v>
      </c>
      <c r="E108" s="78">
        <v>2392538780</v>
      </c>
      <c r="F108" s="78">
        <v>34500</v>
      </c>
      <c r="G108" s="78">
        <v>34760</v>
      </c>
      <c r="H108" s="78">
        <v>34597.26</v>
      </c>
      <c r="I108" s="78">
        <v>34500</v>
      </c>
      <c r="J108" s="78">
        <v>0.17</v>
      </c>
      <c r="K108" s="78">
        <v>60</v>
      </c>
      <c r="L108" s="85">
        <f t="shared" si="2"/>
        <v>1.7421602787457413E-3</v>
      </c>
      <c r="N108" s="79">
        <v>43320</v>
      </c>
      <c r="O108" s="80" t="s">
        <v>65</v>
      </c>
      <c r="P108" s="81">
        <v>1541.73</v>
      </c>
      <c r="Q108" s="88">
        <f t="shared" si="3"/>
        <v>8.9261758142518133E-3</v>
      </c>
    </row>
    <row r="109" spans="2:17" x14ac:dyDescent="0.2">
      <c r="B109" s="76" t="s">
        <v>11</v>
      </c>
      <c r="C109" s="77">
        <v>43321</v>
      </c>
      <c r="D109" s="78">
        <v>169015</v>
      </c>
      <c r="E109" s="78">
        <v>5810342200</v>
      </c>
      <c r="F109" s="78">
        <v>34180</v>
      </c>
      <c r="G109" s="78">
        <v>34500</v>
      </c>
      <c r="H109" s="78">
        <v>34377.67</v>
      </c>
      <c r="I109" s="78">
        <v>34020</v>
      </c>
      <c r="J109" s="78">
        <v>-0.93</v>
      </c>
      <c r="K109" s="78">
        <v>-320</v>
      </c>
      <c r="L109" s="85">
        <f t="shared" si="2"/>
        <v>-9.2753623188406298E-3</v>
      </c>
      <c r="N109" s="79">
        <v>43321</v>
      </c>
      <c r="O109" s="80" t="s">
        <v>65</v>
      </c>
      <c r="P109" s="81">
        <v>1532.11</v>
      </c>
      <c r="Q109" s="88">
        <f t="shared" si="3"/>
        <v>-6.2397436645846849E-3</v>
      </c>
    </row>
    <row r="110" spans="2:17" x14ac:dyDescent="0.2">
      <c r="B110" s="76" t="s">
        <v>11</v>
      </c>
      <c r="C110" s="77">
        <v>43322</v>
      </c>
      <c r="D110" s="78">
        <v>35419</v>
      </c>
      <c r="E110" s="78">
        <v>1207288780</v>
      </c>
      <c r="F110" s="78">
        <v>34600</v>
      </c>
      <c r="G110" s="78">
        <v>34600</v>
      </c>
      <c r="H110" s="78">
        <v>34085.910000000003</v>
      </c>
      <c r="I110" s="78">
        <v>33520</v>
      </c>
      <c r="J110" s="78">
        <v>1.23</v>
      </c>
      <c r="K110" s="78">
        <v>420</v>
      </c>
      <c r="L110" s="85">
        <f t="shared" si="2"/>
        <v>1.2287887653598561E-2</v>
      </c>
      <c r="N110" s="79">
        <v>43322</v>
      </c>
      <c r="O110" s="80" t="s">
        <v>65</v>
      </c>
      <c r="P110" s="81">
        <v>1524.96</v>
      </c>
      <c r="Q110" s="88">
        <f t="shared" si="3"/>
        <v>-4.6667667465128959E-3</v>
      </c>
    </row>
    <row r="111" spans="2:17" x14ac:dyDescent="0.2">
      <c r="B111" s="76" t="s">
        <v>11</v>
      </c>
      <c r="C111" s="77">
        <v>43325</v>
      </c>
      <c r="D111" s="78">
        <v>69496</v>
      </c>
      <c r="E111" s="78">
        <v>2384000820</v>
      </c>
      <c r="F111" s="78">
        <v>34420</v>
      </c>
      <c r="G111" s="78">
        <v>34760</v>
      </c>
      <c r="H111" s="78">
        <v>34304.14</v>
      </c>
      <c r="I111" s="78">
        <v>33960</v>
      </c>
      <c r="J111" s="78">
        <v>-0.52</v>
      </c>
      <c r="K111" s="78">
        <v>-180</v>
      </c>
      <c r="L111" s="85">
        <f t="shared" si="2"/>
        <v>-5.2023121387283489E-3</v>
      </c>
      <c r="N111" s="79">
        <v>43325</v>
      </c>
      <c r="O111" s="80" t="s">
        <v>65</v>
      </c>
      <c r="P111" s="81">
        <v>1520.03</v>
      </c>
      <c r="Q111" s="88">
        <f t="shared" si="3"/>
        <v>-3.232871681880245E-3</v>
      </c>
    </row>
    <row r="112" spans="2:17" x14ac:dyDescent="0.2">
      <c r="B112" s="76" t="s">
        <v>11</v>
      </c>
      <c r="C112" s="77">
        <v>43326</v>
      </c>
      <c r="D112" s="78">
        <v>31490</v>
      </c>
      <c r="E112" s="78">
        <v>1091246540</v>
      </c>
      <c r="F112" s="78">
        <v>34420</v>
      </c>
      <c r="G112" s="78">
        <v>34800</v>
      </c>
      <c r="H112" s="78">
        <v>34653.75</v>
      </c>
      <c r="I112" s="78">
        <v>34420</v>
      </c>
      <c r="J112" s="78">
        <v>0</v>
      </c>
      <c r="K112" s="78">
        <v>0</v>
      </c>
      <c r="L112" s="85">
        <f t="shared" si="2"/>
        <v>0</v>
      </c>
      <c r="N112" s="79">
        <v>43326</v>
      </c>
      <c r="O112" s="80" t="s">
        <v>65</v>
      </c>
      <c r="P112" s="81">
        <v>1523.72</v>
      </c>
      <c r="Q112" s="88">
        <f t="shared" si="3"/>
        <v>2.4275836661118433E-3</v>
      </c>
    </row>
    <row r="113" spans="2:17" x14ac:dyDescent="0.2">
      <c r="B113" s="76" t="s">
        <v>11</v>
      </c>
      <c r="C113" s="77">
        <v>43327</v>
      </c>
      <c r="D113" s="78">
        <v>107279</v>
      </c>
      <c r="E113" s="78">
        <v>3705264960</v>
      </c>
      <c r="F113" s="78">
        <v>34800</v>
      </c>
      <c r="G113" s="78">
        <v>34800</v>
      </c>
      <c r="H113" s="78">
        <v>34538.589999999997</v>
      </c>
      <c r="I113" s="78">
        <v>33800</v>
      </c>
      <c r="J113" s="78">
        <v>1.1000000000000001</v>
      </c>
      <c r="K113" s="78">
        <v>380</v>
      </c>
      <c r="L113" s="85">
        <f t="shared" si="2"/>
        <v>1.1040092969204052E-2</v>
      </c>
      <c r="N113" s="79">
        <v>43327</v>
      </c>
      <c r="O113" s="80" t="s">
        <v>65</v>
      </c>
      <c r="P113" s="81">
        <v>1520.61</v>
      </c>
      <c r="Q113" s="88">
        <f t="shared" si="3"/>
        <v>-2.0410574121230152E-3</v>
      </c>
    </row>
    <row r="114" spans="2:17" x14ac:dyDescent="0.2">
      <c r="B114" s="76" t="s">
        <v>11</v>
      </c>
      <c r="C114" s="77">
        <v>43328</v>
      </c>
      <c r="D114" s="78">
        <v>65577</v>
      </c>
      <c r="E114" s="78">
        <v>2290213180</v>
      </c>
      <c r="F114" s="78">
        <v>34560</v>
      </c>
      <c r="G114" s="78">
        <v>35640</v>
      </c>
      <c r="H114" s="78">
        <v>34924.03</v>
      </c>
      <c r="I114" s="78">
        <v>34560</v>
      </c>
      <c r="J114" s="78">
        <v>-0.69</v>
      </c>
      <c r="K114" s="78">
        <v>-240</v>
      </c>
      <c r="L114" s="85">
        <f t="shared" si="2"/>
        <v>-6.8965517241379448E-3</v>
      </c>
      <c r="N114" s="79">
        <v>43328</v>
      </c>
      <c r="O114" s="80" t="s">
        <v>65</v>
      </c>
      <c r="P114" s="81">
        <v>1525.29</v>
      </c>
      <c r="Q114" s="88">
        <f t="shared" si="3"/>
        <v>3.0777122339060714E-3</v>
      </c>
    </row>
    <row r="115" spans="2:17" x14ac:dyDescent="0.2">
      <c r="B115" s="76" t="s">
        <v>11</v>
      </c>
      <c r="C115" s="77">
        <v>43329</v>
      </c>
      <c r="D115" s="78">
        <v>22365</v>
      </c>
      <c r="E115" s="78">
        <v>773438020</v>
      </c>
      <c r="F115" s="78">
        <v>34520</v>
      </c>
      <c r="G115" s="78">
        <v>35000</v>
      </c>
      <c r="H115" s="78">
        <v>34582.519999999997</v>
      </c>
      <c r="I115" s="78">
        <v>34320</v>
      </c>
      <c r="J115" s="78">
        <v>-0.12</v>
      </c>
      <c r="K115" s="78">
        <v>-40</v>
      </c>
      <c r="L115" s="85">
        <f t="shared" si="2"/>
        <v>-1.1574074074074403E-3</v>
      </c>
      <c r="N115" s="79">
        <v>43329</v>
      </c>
      <c r="O115" s="80" t="s">
        <v>65</v>
      </c>
      <c r="P115" s="81">
        <v>1528.58</v>
      </c>
      <c r="Q115" s="88">
        <f t="shared" si="3"/>
        <v>2.1569668718735002E-3</v>
      </c>
    </row>
    <row r="116" spans="2:17" x14ac:dyDescent="0.2">
      <c r="B116" s="76" t="s">
        <v>11</v>
      </c>
      <c r="C116" s="77">
        <v>43333</v>
      </c>
      <c r="D116" s="78">
        <v>967336</v>
      </c>
      <c r="E116" s="78">
        <v>33274505780</v>
      </c>
      <c r="F116" s="78">
        <v>34420</v>
      </c>
      <c r="G116" s="78">
        <v>34860</v>
      </c>
      <c r="H116" s="78">
        <v>34398.910000000003</v>
      </c>
      <c r="I116" s="78">
        <v>33500</v>
      </c>
      <c r="J116" s="78">
        <v>-0.28999999999999998</v>
      </c>
      <c r="K116" s="78">
        <v>-100</v>
      </c>
      <c r="L116" s="85">
        <f t="shared" si="2"/>
        <v>-2.8968713789108147E-3</v>
      </c>
      <c r="N116" s="79">
        <v>43333</v>
      </c>
      <c r="O116" s="80" t="s">
        <v>65</v>
      </c>
      <c r="P116" s="81">
        <v>1533.2</v>
      </c>
      <c r="Q116" s="88">
        <f t="shared" si="3"/>
        <v>3.0224129584321968E-3</v>
      </c>
    </row>
    <row r="117" spans="2:17" x14ac:dyDescent="0.2">
      <c r="B117" s="76" t="s">
        <v>11</v>
      </c>
      <c r="C117" s="77">
        <v>43334</v>
      </c>
      <c r="D117" s="78">
        <v>487777</v>
      </c>
      <c r="E117" s="78">
        <v>16751988880</v>
      </c>
      <c r="F117" s="78">
        <v>34680</v>
      </c>
      <c r="G117" s="78">
        <v>34920</v>
      </c>
      <c r="H117" s="78">
        <v>34343.54</v>
      </c>
      <c r="I117" s="78">
        <v>34040</v>
      </c>
      <c r="J117" s="78">
        <v>0.76</v>
      </c>
      <c r="K117" s="78">
        <v>260</v>
      </c>
      <c r="L117" s="85">
        <f t="shared" si="2"/>
        <v>7.5537478210343512E-3</v>
      </c>
      <c r="N117" s="79">
        <v>43334</v>
      </c>
      <c r="O117" s="80" t="s">
        <v>65</v>
      </c>
      <c r="P117" s="81">
        <v>1536.09</v>
      </c>
      <c r="Q117" s="88">
        <f t="shared" si="3"/>
        <v>1.8849465170882596E-3</v>
      </c>
    </row>
    <row r="118" spans="2:17" x14ac:dyDescent="0.2">
      <c r="B118" s="76" t="s">
        <v>11</v>
      </c>
      <c r="C118" s="77">
        <v>43335</v>
      </c>
      <c r="D118" s="78">
        <v>135771</v>
      </c>
      <c r="E118" s="78">
        <v>4626808780</v>
      </c>
      <c r="F118" s="78">
        <v>33900</v>
      </c>
      <c r="G118" s="78">
        <v>34680</v>
      </c>
      <c r="H118" s="78">
        <v>34078.03</v>
      </c>
      <c r="I118" s="78">
        <v>33620</v>
      </c>
      <c r="J118" s="78">
        <v>-2.25</v>
      </c>
      <c r="K118" s="78">
        <v>-780</v>
      </c>
      <c r="L118" s="85">
        <f t="shared" si="2"/>
        <v>-2.249134948096887E-2</v>
      </c>
      <c r="N118" s="79">
        <v>43335</v>
      </c>
      <c r="O118" s="80" t="s">
        <v>65</v>
      </c>
      <c r="P118" s="81">
        <v>1534.56</v>
      </c>
      <c r="Q118" s="88">
        <f t="shared" si="3"/>
        <v>-9.9603538855141949E-4</v>
      </c>
    </row>
    <row r="119" spans="2:17" x14ac:dyDescent="0.2">
      <c r="B119" s="76" t="s">
        <v>11</v>
      </c>
      <c r="C119" s="77">
        <v>43336</v>
      </c>
      <c r="D119" s="78">
        <v>420672</v>
      </c>
      <c r="E119" s="78">
        <v>14347304940</v>
      </c>
      <c r="F119" s="78">
        <v>34960</v>
      </c>
      <c r="G119" s="78">
        <v>34960</v>
      </c>
      <c r="H119" s="78">
        <v>34105.68</v>
      </c>
      <c r="I119" s="78">
        <v>33260</v>
      </c>
      <c r="J119" s="78">
        <v>3.13</v>
      </c>
      <c r="K119" s="78">
        <v>1060</v>
      </c>
      <c r="L119" s="85">
        <f t="shared" si="2"/>
        <v>3.1268436578171022E-2</v>
      </c>
      <c r="N119" s="79">
        <v>43336</v>
      </c>
      <c r="O119" s="80" t="s">
        <v>65</v>
      </c>
      <c r="P119" s="81">
        <v>1538.7</v>
      </c>
      <c r="Q119" s="88">
        <f t="shared" si="3"/>
        <v>2.6978417266187993E-3</v>
      </c>
    </row>
    <row r="120" spans="2:17" x14ac:dyDescent="0.2">
      <c r="B120" s="76" t="s">
        <v>11</v>
      </c>
      <c r="C120" s="77">
        <v>43339</v>
      </c>
      <c r="D120" s="78">
        <v>47225</v>
      </c>
      <c r="E120" s="78">
        <v>1646312900</v>
      </c>
      <c r="F120" s="78">
        <v>34720</v>
      </c>
      <c r="G120" s="78">
        <v>35200</v>
      </c>
      <c r="H120" s="78">
        <v>34861.050000000003</v>
      </c>
      <c r="I120" s="78">
        <v>34300</v>
      </c>
      <c r="J120" s="78">
        <v>-0.69</v>
      </c>
      <c r="K120" s="78">
        <v>-240</v>
      </c>
      <c r="L120" s="85">
        <f t="shared" si="2"/>
        <v>-6.8649885583523806E-3</v>
      </c>
      <c r="N120" s="79">
        <v>43339</v>
      </c>
      <c r="O120" s="80" t="s">
        <v>65</v>
      </c>
      <c r="P120" s="81">
        <v>1544.32</v>
      </c>
      <c r="Q120" s="88">
        <f t="shared" si="3"/>
        <v>3.6524338727497163E-3</v>
      </c>
    </row>
    <row r="121" spans="2:17" x14ac:dyDescent="0.2">
      <c r="B121" s="76" t="s">
        <v>11</v>
      </c>
      <c r="C121" s="77">
        <v>43340</v>
      </c>
      <c r="D121" s="78">
        <v>88323</v>
      </c>
      <c r="E121" s="78">
        <v>3104384840</v>
      </c>
      <c r="F121" s="78">
        <v>35200</v>
      </c>
      <c r="G121" s="78">
        <v>35500</v>
      </c>
      <c r="H121" s="78">
        <v>35148.089999999997</v>
      </c>
      <c r="I121" s="78">
        <v>34700</v>
      </c>
      <c r="J121" s="78">
        <v>1.38</v>
      </c>
      <c r="K121" s="78">
        <v>480</v>
      </c>
      <c r="L121" s="85">
        <f t="shared" si="2"/>
        <v>1.3824884792626779E-2</v>
      </c>
      <c r="N121" s="79">
        <v>43340</v>
      </c>
      <c r="O121" s="80" t="s">
        <v>65</v>
      </c>
      <c r="P121" s="81">
        <v>1548.27</v>
      </c>
      <c r="Q121" s="88">
        <f t="shared" si="3"/>
        <v>2.5577600497306285E-3</v>
      </c>
    </row>
    <row r="122" spans="2:17" x14ac:dyDescent="0.2">
      <c r="B122" s="76" t="s">
        <v>11</v>
      </c>
      <c r="C122" s="77">
        <v>43341</v>
      </c>
      <c r="D122" s="78">
        <v>46036</v>
      </c>
      <c r="E122" s="78">
        <v>1641960500</v>
      </c>
      <c r="F122" s="78">
        <v>35720</v>
      </c>
      <c r="G122" s="78">
        <v>35720</v>
      </c>
      <c r="H122" s="78">
        <v>35666.879999999997</v>
      </c>
      <c r="I122" s="78">
        <v>35060</v>
      </c>
      <c r="J122" s="78">
        <v>1.48</v>
      </c>
      <c r="K122" s="78">
        <v>520</v>
      </c>
      <c r="L122" s="85">
        <f t="shared" si="2"/>
        <v>1.4772727272727382E-2</v>
      </c>
      <c r="N122" s="79">
        <v>43341</v>
      </c>
      <c r="O122" s="80" t="s">
        <v>65</v>
      </c>
      <c r="P122" s="81">
        <v>1543.68</v>
      </c>
      <c r="Q122" s="88">
        <f t="shared" si="3"/>
        <v>-2.9645991978143327E-3</v>
      </c>
    </row>
    <row r="123" spans="2:17" x14ac:dyDescent="0.2">
      <c r="B123" s="76" t="s">
        <v>11</v>
      </c>
      <c r="C123" s="77">
        <v>43342</v>
      </c>
      <c r="D123" s="78">
        <v>259781</v>
      </c>
      <c r="E123" s="78">
        <v>9336850500</v>
      </c>
      <c r="F123" s="78">
        <v>35900</v>
      </c>
      <c r="G123" s="78">
        <v>36280</v>
      </c>
      <c r="H123" s="78">
        <v>35941.24</v>
      </c>
      <c r="I123" s="78">
        <v>35440</v>
      </c>
      <c r="J123" s="78">
        <v>0.5</v>
      </c>
      <c r="K123" s="78">
        <v>180</v>
      </c>
      <c r="L123" s="85">
        <f t="shared" si="2"/>
        <v>5.0391937290032995E-3</v>
      </c>
      <c r="N123" s="79">
        <v>43342</v>
      </c>
      <c r="O123" s="80" t="s">
        <v>65</v>
      </c>
      <c r="P123" s="81">
        <v>1540.61</v>
      </c>
      <c r="Q123" s="88">
        <f t="shared" si="3"/>
        <v>-1.9887541459371327E-3</v>
      </c>
    </row>
    <row r="124" spans="2:17" x14ac:dyDescent="0.2">
      <c r="B124" s="76" t="s">
        <v>11</v>
      </c>
      <c r="C124" s="77">
        <v>43343</v>
      </c>
      <c r="D124" s="78">
        <v>98188</v>
      </c>
      <c r="E124" s="78">
        <v>3514516000</v>
      </c>
      <c r="F124" s="78">
        <v>35500</v>
      </c>
      <c r="G124" s="78">
        <v>36000</v>
      </c>
      <c r="H124" s="78">
        <v>35793.74</v>
      </c>
      <c r="I124" s="78">
        <v>35260</v>
      </c>
      <c r="J124" s="78">
        <v>-1.1100000000000001</v>
      </c>
      <c r="K124" s="78">
        <v>-400</v>
      </c>
      <c r="L124" s="85">
        <f t="shared" si="2"/>
        <v>-1.1142061281337101E-2</v>
      </c>
      <c r="N124" s="79">
        <v>43343</v>
      </c>
      <c r="O124" s="80" t="s">
        <v>65</v>
      </c>
      <c r="P124" s="81">
        <v>1542.77</v>
      </c>
      <c r="Q124" s="88">
        <f t="shared" si="3"/>
        <v>1.4020420482796503E-3</v>
      </c>
    </row>
    <row r="125" spans="2:17" x14ac:dyDescent="0.2">
      <c r="B125" s="76" t="s">
        <v>11</v>
      </c>
      <c r="C125" s="77">
        <v>43346</v>
      </c>
      <c r="D125" s="78">
        <v>3820</v>
      </c>
      <c r="E125" s="78">
        <v>135109320</v>
      </c>
      <c r="F125" s="78">
        <v>35580</v>
      </c>
      <c r="G125" s="78">
        <v>35580</v>
      </c>
      <c r="H125" s="78">
        <v>35368.93</v>
      </c>
      <c r="I125" s="78">
        <v>34840</v>
      </c>
      <c r="J125" s="78">
        <v>0.23</v>
      </c>
      <c r="K125" s="78">
        <v>80</v>
      </c>
      <c r="L125" s="85">
        <f t="shared" si="2"/>
        <v>2.2535211267604716E-3</v>
      </c>
      <c r="N125" s="79">
        <v>43346</v>
      </c>
      <c r="O125" s="80" t="s">
        <v>65</v>
      </c>
      <c r="P125" s="81">
        <v>1536.16</v>
      </c>
      <c r="Q125" s="88">
        <f t="shared" si="3"/>
        <v>-4.284501254237405E-3</v>
      </c>
    </row>
    <row r="126" spans="2:17" x14ac:dyDescent="0.2">
      <c r="B126" s="76" t="s">
        <v>11</v>
      </c>
      <c r="C126" s="77">
        <v>43347</v>
      </c>
      <c r="D126" s="78">
        <v>266312</v>
      </c>
      <c r="E126" s="78">
        <v>9446532300</v>
      </c>
      <c r="F126" s="78">
        <v>34980</v>
      </c>
      <c r="G126" s="78">
        <v>35820</v>
      </c>
      <c r="H126" s="78">
        <v>35471.67</v>
      </c>
      <c r="I126" s="78">
        <v>34840</v>
      </c>
      <c r="J126" s="78">
        <v>-1.69</v>
      </c>
      <c r="K126" s="78">
        <v>-600</v>
      </c>
      <c r="L126" s="85">
        <f t="shared" si="2"/>
        <v>-1.6863406408094472E-2</v>
      </c>
      <c r="N126" s="79">
        <v>43347</v>
      </c>
      <c r="O126" s="80" t="s">
        <v>65</v>
      </c>
      <c r="P126" s="81">
        <v>1530.34</v>
      </c>
      <c r="Q126" s="88">
        <f t="shared" si="3"/>
        <v>-3.788667847099414E-3</v>
      </c>
    </row>
    <row r="127" spans="2:17" x14ac:dyDescent="0.2">
      <c r="B127" s="76" t="s">
        <v>11</v>
      </c>
      <c r="C127" s="77">
        <v>43348</v>
      </c>
      <c r="D127" s="78">
        <v>131022</v>
      </c>
      <c r="E127" s="78">
        <v>4581780820</v>
      </c>
      <c r="F127" s="78">
        <v>34980</v>
      </c>
      <c r="G127" s="78">
        <v>35400</v>
      </c>
      <c r="H127" s="78">
        <v>34969.550000000003</v>
      </c>
      <c r="I127" s="78">
        <v>34640</v>
      </c>
      <c r="J127" s="78">
        <v>0</v>
      </c>
      <c r="K127" s="78">
        <v>0</v>
      </c>
      <c r="L127" s="85">
        <f t="shared" si="2"/>
        <v>0</v>
      </c>
      <c r="N127" s="79">
        <v>43348</v>
      </c>
      <c r="O127" s="80" t="s">
        <v>65</v>
      </c>
      <c r="P127" s="81">
        <v>1508.94</v>
      </c>
      <c r="Q127" s="88">
        <f t="shared" si="3"/>
        <v>-1.3983820588888696E-2</v>
      </c>
    </row>
    <row r="128" spans="2:17" x14ac:dyDescent="0.2">
      <c r="B128" s="76" t="s">
        <v>11</v>
      </c>
      <c r="C128" s="77">
        <v>43349</v>
      </c>
      <c r="D128" s="78">
        <v>100555</v>
      </c>
      <c r="E128" s="78">
        <v>3520649120</v>
      </c>
      <c r="F128" s="78">
        <v>35200</v>
      </c>
      <c r="G128" s="78">
        <v>35200</v>
      </c>
      <c r="H128" s="78">
        <v>35012.17</v>
      </c>
      <c r="I128" s="78">
        <v>34740</v>
      </c>
      <c r="J128" s="78">
        <v>0.63</v>
      </c>
      <c r="K128" s="78">
        <v>220</v>
      </c>
      <c r="L128" s="85">
        <f t="shared" si="2"/>
        <v>6.2893081761006275E-3</v>
      </c>
      <c r="N128" s="79">
        <v>43349</v>
      </c>
      <c r="O128" s="80" t="s">
        <v>65</v>
      </c>
      <c r="P128" s="81">
        <v>1485.16</v>
      </c>
      <c r="Q128" s="88">
        <f t="shared" si="3"/>
        <v>-1.5759407266027758E-2</v>
      </c>
    </row>
    <row r="129" spans="2:17" x14ac:dyDescent="0.2">
      <c r="B129" s="76" t="s">
        <v>11</v>
      </c>
      <c r="C129" s="77">
        <v>43350</v>
      </c>
      <c r="D129" s="78">
        <v>48066</v>
      </c>
      <c r="E129" s="78">
        <v>1660456900</v>
      </c>
      <c r="F129" s="78">
        <v>34500</v>
      </c>
      <c r="G129" s="78">
        <v>35180</v>
      </c>
      <c r="H129" s="78">
        <v>34545.35</v>
      </c>
      <c r="I129" s="78">
        <v>34320</v>
      </c>
      <c r="J129" s="78">
        <v>-1.99</v>
      </c>
      <c r="K129" s="78">
        <v>-700</v>
      </c>
      <c r="L129" s="85">
        <f t="shared" si="2"/>
        <v>-1.9886363636363646E-2</v>
      </c>
      <c r="N129" s="79">
        <v>43350</v>
      </c>
      <c r="O129" s="80" t="s">
        <v>65</v>
      </c>
      <c r="P129" s="81">
        <v>1475.9</v>
      </c>
      <c r="Q129" s="88">
        <f t="shared" si="3"/>
        <v>-6.2350184491906102E-3</v>
      </c>
    </row>
    <row r="130" spans="2:17" x14ac:dyDescent="0.2">
      <c r="B130" s="76" t="s">
        <v>11</v>
      </c>
      <c r="C130" s="77">
        <v>43353</v>
      </c>
      <c r="D130" s="78">
        <v>40133</v>
      </c>
      <c r="E130" s="78">
        <v>1364115740</v>
      </c>
      <c r="F130" s="78">
        <v>33040</v>
      </c>
      <c r="G130" s="78">
        <v>34600</v>
      </c>
      <c r="H130" s="78">
        <v>33989.879999999997</v>
      </c>
      <c r="I130" s="78">
        <v>33040</v>
      </c>
      <c r="J130" s="78">
        <v>-4.2300000000000004</v>
      </c>
      <c r="K130" s="78">
        <v>-1460</v>
      </c>
      <c r="L130" s="85">
        <f t="shared" si="2"/>
        <v>-4.2318840579710137E-2</v>
      </c>
      <c r="N130" s="79">
        <v>43353</v>
      </c>
      <c r="O130" s="80" t="s">
        <v>65</v>
      </c>
      <c r="P130" s="81">
        <v>1471.81</v>
      </c>
      <c r="Q130" s="88">
        <f t="shared" si="3"/>
        <v>-2.7711904600583592E-3</v>
      </c>
    </row>
    <row r="131" spans="2:17" x14ac:dyDescent="0.2">
      <c r="B131" s="76" t="s">
        <v>11</v>
      </c>
      <c r="C131" s="77">
        <v>43354</v>
      </c>
      <c r="D131" s="78">
        <v>292710</v>
      </c>
      <c r="E131" s="78">
        <v>9959879700</v>
      </c>
      <c r="F131" s="78">
        <v>33700</v>
      </c>
      <c r="G131" s="78">
        <v>34460</v>
      </c>
      <c r="H131" s="78">
        <v>34026.44</v>
      </c>
      <c r="I131" s="78">
        <v>33140</v>
      </c>
      <c r="J131" s="78">
        <v>2</v>
      </c>
      <c r="K131" s="78">
        <v>660</v>
      </c>
      <c r="L131" s="85">
        <f t="shared" si="2"/>
        <v>1.9975786924939509E-2</v>
      </c>
      <c r="N131" s="79">
        <v>43354</v>
      </c>
      <c r="O131" s="80" t="s">
        <v>65</v>
      </c>
      <c r="P131" s="81">
        <v>1480.57</v>
      </c>
      <c r="Q131" s="88">
        <f t="shared" si="3"/>
        <v>5.951855198701006E-3</v>
      </c>
    </row>
    <row r="132" spans="2:17" x14ac:dyDescent="0.2">
      <c r="B132" s="76" t="s">
        <v>11</v>
      </c>
      <c r="C132" s="77">
        <v>43355</v>
      </c>
      <c r="D132" s="78">
        <v>39074</v>
      </c>
      <c r="E132" s="78">
        <v>1311769540</v>
      </c>
      <c r="F132" s="78">
        <v>33520</v>
      </c>
      <c r="G132" s="78">
        <v>33980</v>
      </c>
      <c r="H132" s="78">
        <v>33571.42</v>
      </c>
      <c r="I132" s="78">
        <v>33120</v>
      </c>
      <c r="J132" s="78">
        <v>-0.53</v>
      </c>
      <c r="K132" s="78">
        <v>-180</v>
      </c>
      <c r="L132" s="85">
        <f t="shared" si="2"/>
        <v>-5.3412462908012381E-3</v>
      </c>
      <c r="N132" s="79">
        <v>43355</v>
      </c>
      <c r="O132" s="80" t="s">
        <v>65</v>
      </c>
      <c r="P132" s="81">
        <v>1510.38</v>
      </c>
      <c r="Q132" s="88">
        <f t="shared" si="3"/>
        <v>2.0134137528114326E-2</v>
      </c>
    </row>
    <row r="133" spans="2:17" x14ac:dyDescent="0.2">
      <c r="B133" s="76" t="s">
        <v>11</v>
      </c>
      <c r="C133" s="77">
        <v>43356</v>
      </c>
      <c r="D133" s="78">
        <v>125433</v>
      </c>
      <c r="E133" s="78">
        <v>4214756840</v>
      </c>
      <c r="F133" s="78">
        <v>33480</v>
      </c>
      <c r="G133" s="78">
        <v>34100</v>
      </c>
      <c r="H133" s="78">
        <v>33601.660000000003</v>
      </c>
      <c r="I133" s="78">
        <v>33400</v>
      </c>
      <c r="J133" s="78">
        <v>-0.12</v>
      </c>
      <c r="K133" s="78">
        <v>-40</v>
      </c>
      <c r="L133" s="85">
        <f t="shared" si="2"/>
        <v>-1.1933174224343368E-3</v>
      </c>
      <c r="N133" s="79">
        <v>43356</v>
      </c>
      <c r="O133" s="80" t="s">
        <v>65</v>
      </c>
      <c r="P133" s="81">
        <v>1501.31</v>
      </c>
      <c r="Q133" s="88">
        <f t="shared" si="3"/>
        <v>-6.0051112964950581E-3</v>
      </c>
    </row>
    <row r="134" spans="2:17" x14ac:dyDescent="0.2">
      <c r="B134" s="76" t="s">
        <v>11</v>
      </c>
      <c r="C134" s="77">
        <v>43357</v>
      </c>
      <c r="D134" s="78">
        <v>52461</v>
      </c>
      <c r="E134" s="78">
        <v>1740098040</v>
      </c>
      <c r="F134" s="78">
        <v>33040</v>
      </c>
      <c r="G134" s="78">
        <v>33400</v>
      </c>
      <c r="H134" s="78">
        <v>33169.360000000001</v>
      </c>
      <c r="I134" s="78">
        <v>33000</v>
      </c>
      <c r="J134" s="78">
        <v>-1.31</v>
      </c>
      <c r="K134" s="78">
        <v>-440</v>
      </c>
      <c r="L134" s="85">
        <f t="shared" ref="L134:L197" si="9">+F134/F133-1</f>
        <v>-1.3142174432496989E-2</v>
      </c>
      <c r="N134" s="79">
        <v>43357</v>
      </c>
      <c r="O134" s="80" t="s">
        <v>65</v>
      </c>
      <c r="P134" s="81">
        <v>1498.21</v>
      </c>
      <c r="Q134" s="88">
        <f t="shared" ref="Q134:Q197" si="10">+P134/P133-1</f>
        <v>-2.0648633526719751E-3</v>
      </c>
    </row>
    <row r="135" spans="2:17" x14ac:dyDescent="0.2">
      <c r="B135" s="76" t="s">
        <v>11</v>
      </c>
      <c r="C135" s="77">
        <v>43360</v>
      </c>
      <c r="D135" s="78">
        <v>29658</v>
      </c>
      <c r="E135" s="78">
        <v>985158780</v>
      </c>
      <c r="F135" s="78">
        <v>33560</v>
      </c>
      <c r="G135" s="78">
        <v>33560</v>
      </c>
      <c r="H135" s="78">
        <v>33217.300000000003</v>
      </c>
      <c r="I135" s="78">
        <v>32220</v>
      </c>
      <c r="J135" s="78">
        <v>1.57</v>
      </c>
      <c r="K135" s="78">
        <v>520</v>
      </c>
      <c r="L135" s="85">
        <f t="shared" si="9"/>
        <v>1.57384987893463E-2</v>
      </c>
      <c r="N135" s="79">
        <v>43360</v>
      </c>
      <c r="O135" s="80" t="s">
        <v>65</v>
      </c>
      <c r="P135" s="81">
        <v>1495.4</v>
      </c>
      <c r="Q135" s="88">
        <f t="shared" si="10"/>
        <v>-1.8755715153415675E-3</v>
      </c>
    </row>
    <row r="136" spans="2:17" x14ac:dyDescent="0.2">
      <c r="B136" s="76" t="s">
        <v>11</v>
      </c>
      <c r="C136" s="77">
        <v>43361</v>
      </c>
      <c r="D136" s="78">
        <v>35783</v>
      </c>
      <c r="E136" s="78">
        <v>1213983800</v>
      </c>
      <c r="F136" s="78">
        <v>34000</v>
      </c>
      <c r="G136" s="78">
        <v>34060</v>
      </c>
      <c r="H136" s="78">
        <v>33926.269999999997</v>
      </c>
      <c r="I136" s="78">
        <v>33500</v>
      </c>
      <c r="J136" s="78">
        <v>1.31</v>
      </c>
      <c r="K136" s="78">
        <v>440</v>
      </c>
      <c r="L136" s="85">
        <f t="shared" si="9"/>
        <v>1.3110846245530494E-2</v>
      </c>
      <c r="N136" s="79">
        <v>43361</v>
      </c>
      <c r="O136" s="80" t="s">
        <v>65</v>
      </c>
      <c r="P136" s="81">
        <v>1509.65</v>
      </c>
      <c r="Q136" s="88">
        <f t="shared" si="10"/>
        <v>9.5292229503811665E-3</v>
      </c>
    </row>
    <row r="137" spans="2:17" x14ac:dyDescent="0.2">
      <c r="B137" s="76" t="s">
        <v>11</v>
      </c>
      <c r="C137" s="77">
        <v>43362</v>
      </c>
      <c r="D137" s="78">
        <v>111465</v>
      </c>
      <c r="E137" s="78">
        <v>3815002980</v>
      </c>
      <c r="F137" s="78">
        <v>34320</v>
      </c>
      <c r="G137" s="78">
        <v>34400</v>
      </c>
      <c r="H137" s="78">
        <v>34226.019999999997</v>
      </c>
      <c r="I137" s="78">
        <v>33820</v>
      </c>
      <c r="J137" s="78">
        <v>0.94</v>
      </c>
      <c r="K137" s="78">
        <v>320</v>
      </c>
      <c r="L137" s="85">
        <f t="shared" si="9"/>
        <v>9.4117647058824527E-3</v>
      </c>
      <c r="N137" s="79">
        <v>43362</v>
      </c>
      <c r="O137" s="80" t="s">
        <v>65</v>
      </c>
      <c r="P137" s="81">
        <v>1505.63</v>
      </c>
      <c r="Q137" s="88">
        <f t="shared" si="10"/>
        <v>-2.6628688768919329E-3</v>
      </c>
    </row>
    <row r="138" spans="2:17" x14ac:dyDescent="0.2">
      <c r="B138" s="76" t="s">
        <v>11</v>
      </c>
      <c r="C138" s="77">
        <v>43363</v>
      </c>
      <c r="D138" s="78">
        <v>88479</v>
      </c>
      <c r="E138" s="78">
        <v>3046462880</v>
      </c>
      <c r="F138" s="78">
        <v>34700</v>
      </c>
      <c r="G138" s="78">
        <v>34700</v>
      </c>
      <c r="H138" s="78">
        <v>34431.480000000003</v>
      </c>
      <c r="I138" s="78">
        <v>34300</v>
      </c>
      <c r="J138" s="78">
        <v>1.1100000000000001</v>
      </c>
      <c r="K138" s="78">
        <v>380</v>
      </c>
      <c r="L138" s="85">
        <f t="shared" si="9"/>
        <v>1.1072261072261114E-2</v>
      </c>
      <c r="N138" s="79">
        <v>43363</v>
      </c>
      <c r="O138" s="80" t="s">
        <v>65</v>
      </c>
      <c r="P138" s="81">
        <v>1485.86</v>
      </c>
      <c r="Q138" s="88">
        <f t="shared" si="10"/>
        <v>-1.3130716045774982E-2</v>
      </c>
    </row>
    <row r="139" spans="2:17" x14ac:dyDescent="0.2">
      <c r="B139" s="76" t="s">
        <v>11</v>
      </c>
      <c r="C139" s="77">
        <v>43364</v>
      </c>
      <c r="D139" s="78">
        <v>203716</v>
      </c>
      <c r="E139" s="78">
        <v>7290429900</v>
      </c>
      <c r="F139" s="78">
        <v>36000</v>
      </c>
      <c r="G139" s="78">
        <v>36000</v>
      </c>
      <c r="H139" s="78">
        <v>35787.22</v>
      </c>
      <c r="I139" s="78">
        <v>34980</v>
      </c>
      <c r="J139" s="78">
        <v>3.75</v>
      </c>
      <c r="K139" s="78">
        <v>1300</v>
      </c>
      <c r="L139" s="85">
        <f t="shared" si="9"/>
        <v>3.7463976945244948E-2</v>
      </c>
      <c r="N139" s="79">
        <v>43364</v>
      </c>
      <c r="O139" s="80" t="s">
        <v>65</v>
      </c>
      <c r="P139" s="81">
        <v>1482.99</v>
      </c>
      <c r="Q139" s="88">
        <f t="shared" si="10"/>
        <v>-1.9315413296002726E-3</v>
      </c>
    </row>
    <row r="140" spans="2:17" x14ac:dyDescent="0.2">
      <c r="B140" s="76" t="s">
        <v>11</v>
      </c>
      <c r="C140" s="77">
        <v>43367</v>
      </c>
      <c r="D140" s="78">
        <v>12019</v>
      </c>
      <c r="E140" s="78">
        <v>423043120</v>
      </c>
      <c r="F140" s="78">
        <v>35240</v>
      </c>
      <c r="G140" s="78">
        <v>35240</v>
      </c>
      <c r="H140" s="78">
        <v>35197.86</v>
      </c>
      <c r="I140" s="78">
        <v>35000</v>
      </c>
      <c r="J140" s="78">
        <v>-2.11</v>
      </c>
      <c r="K140" s="78">
        <v>-760</v>
      </c>
      <c r="L140" s="85">
        <f t="shared" si="9"/>
        <v>-2.1111111111111081E-2</v>
      </c>
      <c r="N140" s="79">
        <v>43367</v>
      </c>
      <c r="O140" s="80" t="s">
        <v>65</v>
      </c>
      <c r="P140" s="81">
        <v>1492.33</v>
      </c>
      <c r="Q140" s="88">
        <f t="shared" si="10"/>
        <v>6.2980869729396538E-3</v>
      </c>
    </row>
    <row r="141" spans="2:17" x14ac:dyDescent="0.2">
      <c r="B141" s="76" t="s">
        <v>11</v>
      </c>
      <c r="C141" s="77">
        <v>43368</v>
      </c>
      <c r="D141" s="78">
        <v>83333</v>
      </c>
      <c r="E141" s="78">
        <v>2934465380</v>
      </c>
      <c r="F141" s="78">
        <v>35000</v>
      </c>
      <c r="G141" s="78">
        <v>35500</v>
      </c>
      <c r="H141" s="78">
        <v>35213.730000000003</v>
      </c>
      <c r="I141" s="78">
        <v>35000</v>
      </c>
      <c r="J141" s="78">
        <v>-0.68</v>
      </c>
      <c r="K141" s="78">
        <v>-240</v>
      </c>
      <c r="L141" s="85">
        <f t="shared" si="9"/>
        <v>-6.8104426787741756E-3</v>
      </c>
      <c r="N141" s="79">
        <v>43368</v>
      </c>
      <c r="O141" s="80" t="s">
        <v>65</v>
      </c>
      <c r="P141" s="81">
        <v>1488.6</v>
      </c>
      <c r="Q141" s="88">
        <f t="shared" si="10"/>
        <v>-2.4994471732123769E-3</v>
      </c>
    </row>
    <row r="142" spans="2:17" x14ac:dyDescent="0.2">
      <c r="B142" s="76" t="s">
        <v>11</v>
      </c>
      <c r="C142" s="77">
        <v>43369</v>
      </c>
      <c r="D142" s="78">
        <v>201600</v>
      </c>
      <c r="E142" s="78">
        <v>7063240640</v>
      </c>
      <c r="F142" s="78">
        <v>34700</v>
      </c>
      <c r="G142" s="78">
        <v>35280</v>
      </c>
      <c r="H142" s="78">
        <v>35035.919999999998</v>
      </c>
      <c r="I142" s="78">
        <v>34500</v>
      </c>
      <c r="J142" s="78">
        <v>-0.86</v>
      </c>
      <c r="K142" s="78">
        <v>-300</v>
      </c>
      <c r="L142" s="85">
        <f t="shared" si="9"/>
        <v>-8.5714285714285632E-3</v>
      </c>
      <c r="N142" s="79">
        <v>43369</v>
      </c>
      <c r="O142" s="80" t="s">
        <v>65</v>
      </c>
      <c r="P142" s="81">
        <v>1487.07</v>
      </c>
      <c r="Q142" s="88">
        <f t="shared" si="10"/>
        <v>-1.0278113663845234E-3</v>
      </c>
    </row>
    <row r="143" spans="2:17" x14ac:dyDescent="0.2">
      <c r="B143" s="76" t="s">
        <v>11</v>
      </c>
      <c r="C143" s="77">
        <v>43370</v>
      </c>
      <c r="D143" s="78">
        <v>339727</v>
      </c>
      <c r="E143" s="78">
        <v>11696066000</v>
      </c>
      <c r="F143" s="78">
        <v>34260</v>
      </c>
      <c r="G143" s="78">
        <v>34500</v>
      </c>
      <c r="H143" s="78">
        <v>34427.839999999997</v>
      </c>
      <c r="I143" s="78">
        <v>34260</v>
      </c>
      <c r="J143" s="78">
        <v>-1.27</v>
      </c>
      <c r="K143" s="78">
        <v>-440</v>
      </c>
      <c r="L143" s="85">
        <f t="shared" si="9"/>
        <v>-1.2680115273775217E-2</v>
      </c>
      <c r="N143" s="79">
        <v>43370</v>
      </c>
      <c r="O143" s="80" t="s">
        <v>65</v>
      </c>
      <c r="P143" s="81">
        <v>1498.14</v>
      </c>
      <c r="Q143" s="88">
        <f t="shared" si="10"/>
        <v>7.4441687344914964E-3</v>
      </c>
    </row>
    <row r="144" spans="2:17" x14ac:dyDescent="0.2">
      <c r="B144" s="76" t="s">
        <v>11</v>
      </c>
      <c r="C144" s="77">
        <v>43371</v>
      </c>
      <c r="D144" s="78">
        <v>111382</v>
      </c>
      <c r="E144" s="78">
        <v>3831552040</v>
      </c>
      <c r="F144" s="78">
        <v>34200</v>
      </c>
      <c r="G144" s="78">
        <v>34500</v>
      </c>
      <c r="H144" s="78">
        <v>34400.1</v>
      </c>
      <c r="I144" s="78">
        <v>34200</v>
      </c>
      <c r="J144" s="78">
        <v>-0.18</v>
      </c>
      <c r="K144" s="78">
        <v>-60</v>
      </c>
      <c r="L144" s="85">
        <f t="shared" si="9"/>
        <v>-1.7513134851138146E-3</v>
      </c>
      <c r="N144" s="79">
        <v>43371</v>
      </c>
      <c r="O144" s="80" t="s">
        <v>65</v>
      </c>
      <c r="P144" s="81">
        <v>1506.07</v>
      </c>
      <c r="Q144" s="88">
        <f t="shared" si="10"/>
        <v>5.2932302722041857E-3</v>
      </c>
    </row>
    <row r="145" spans="2:17" x14ac:dyDescent="0.2">
      <c r="B145" s="76" t="s">
        <v>11</v>
      </c>
      <c r="C145" s="77">
        <v>43374</v>
      </c>
      <c r="D145" s="78">
        <v>224731</v>
      </c>
      <c r="E145" s="78">
        <v>7663057380</v>
      </c>
      <c r="F145" s="78">
        <v>33800</v>
      </c>
      <c r="G145" s="78">
        <v>34200</v>
      </c>
      <c r="H145" s="78">
        <v>34098.800000000003</v>
      </c>
      <c r="I145" s="78">
        <v>33800</v>
      </c>
      <c r="J145" s="78">
        <v>-1.17</v>
      </c>
      <c r="K145" s="78">
        <v>-400</v>
      </c>
      <c r="L145" s="85">
        <f t="shared" si="9"/>
        <v>-1.1695906432748537E-2</v>
      </c>
      <c r="N145" s="79">
        <v>43374</v>
      </c>
      <c r="O145" s="80" t="s">
        <v>65</v>
      </c>
      <c r="P145" s="81">
        <v>1512.97</v>
      </c>
      <c r="Q145" s="88">
        <f t="shared" si="10"/>
        <v>4.5814603570883961E-3</v>
      </c>
    </row>
    <row r="146" spans="2:17" x14ac:dyDescent="0.2">
      <c r="B146" s="76" t="s">
        <v>11</v>
      </c>
      <c r="C146" s="77">
        <v>43375</v>
      </c>
      <c r="D146" s="78">
        <v>96715</v>
      </c>
      <c r="E146" s="78">
        <v>3251012580</v>
      </c>
      <c r="F146" s="78">
        <v>33560</v>
      </c>
      <c r="G146" s="78">
        <v>33760</v>
      </c>
      <c r="H146" s="78">
        <v>33614.36</v>
      </c>
      <c r="I146" s="78">
        <v>33500</v>
      </c>
      <c r="J146" s="78">
        <v>-0.71</v>
      </c>
      <c r="K146" s="78">
        <v>-240</v>
      </c>
      <c r="L146" s="85">
        <f t="shared" si="9"/>
        <v>-7.1005917159763232E-3</v>
      </c>
      <c r="N146" s="79">
        <v>43375</v>
      </c>
      <c r="O146" s="80" t="s">
        <v>65</v>
      </c>
      <c r="P146" s="81">
        <v>1511.94</v>
      </c>
      <c r="Q146" s="88">
        <f t="shared" si="10"/>
        <v>-6.8078018731365653E-4</v>
      </c>
    </row>
    <row r="147" spans="2:17" x14ac:dyDescent="0.2">
      <c r="B147" s="76" t="s">
        <v>11</v>
      </c>
      <c r="C147" s="77">
        <v>43376</v>
      </c>
      <c r="D147" s="78">
        <v>54350</v>
      </c>
      <c r="E147" s="78">
        <v>1841543400</v>
      </c>
      <c r="F147" s="78">
        <v>34120</v>
      </c>
      <c r="G147" s="78">
        <v>34280</v>
      </c>
      <c r="H147" s="78">
        <v>33883.040000000001</v>
      </c>
      <c r="I147" s="78">
        <v>33540</v>
      </c>
      <c r="J147" s="78">
        <v>1.67</v>
      </c>
      <c r="K147" s="78">
        <v>560</v>
      </c>
      <c r="L147" s="85">
        <f t="shared" si="9"/>
        <v>1.6686531585220488E-2</v>
      </c>
      <c r="N147" s="79">
        <v>43376</v>
      </c>
      <c r="O147" s="80" t="s">
        <v>65</v>
      </c>
      <c r="P147" s="81">
        <v>1524.86</v>
      </c>
      <c r="Q147" s="88">
        <f t="shared" si="10"/>
        <v>8.545312644681502E-3</v>
      </c>
    </row>
    <row r="148" spans="2:17" x14ac:dyDescent="0.2">
      <c r="B148" s="76" t="s">
        <v>11</v>
      </c>
      <c r="C148" s="77">
        <v>43377</v>
      </c>
      <c r="D148" s="78">
        <v>33833</v>
      </c>
      <c r="E148" s="78">
        <v>1154129960</v>
      </c>
      <c r="F148" s="78">
        <v>33980</v>
      </c>
      <c r="G148" s="78">
        <v>34580</v>
      </c>
      <c r="H148" s="78">
        <v>34112.550000000003</v>
      </c>
      <c r="I148" s="78">
        <v>33900</v>
      </c>
      <c r="J148" s="78">
        <v>-0.41</v>
      </c>
      <c r="K148" s="78">
        <v>-140</v>
      </c>
      <c r="L148" s="85">
        <f t="shared" si="9"/>
        <v>-4.1031652989449441E-3</v>
      </c>
      <c r="N148" s="79">
        <v>43377</v>
      </c>
      <c r="O148" s="80" t="s">
        <v>65</v>
      </c>
      <c r="P148" s="81">
        <v>1517.36</v>
      </c>
      <c r="Q148" s="88">
        <f t="shared" si="10"/>
        <v>-4.918484319871963E-3</v>
      </c>
    </row>
    <row r="149" spans="2:17" x14ac:dyDescent="0.2">
      <c r="B149" s="76" t="s">
        <v>11</v>
      </c>
      <c r="C149" s="77">
        <v>43378</v>
      </c>
      <c r="D149" s="78">
        <v>39576</v>
      </c>
      <c r="E149" s="78">
        <v>1341016840</v>
      </c>
      <c r="F149" s="78">
        <v>33980</v>
      </c>
      <c r="G149" s="78">
        <v>34000</v>
      </c>
      <c r="H149" s="78">
        <v>33884.6</v>
      </c>
      <c r="I149" s="78">
        <v>33580</v>
      </c>
      <c r="J149" s="78">
        <v>0</v>
      </c>
      <c r="K149" s="78">
        <v>0</v>
      </c>
      <c r="L149" s="85">
        <f t="shared" si="9"/>
        <v>0</v>
      </c>
      <c r="N149" s="79">
        <v>43378</v>
      </c>
      <c r="O149" s="80" t="s">
        <v>65</v>
      </c>
      <c r="P149" s="81">
        <v>1494.99</v>
      </c>
      <c r="Q149" s="88">
        <f t="shared" si="10"/>
        <v>-1.4742711024410715E-2</v>
      </c>
    </row>
    <row r="150" spans="2:17" x14ac:dyDescent="0.2">
      <c r="B150" s="76" t="s">
        <v>11</v>
      </c>
      <c r="C150" s="77">
        <v>43381</v>
      </c>
      <c r="D150" s="78">
        <v>85456</v>
      </c>
      <c r="E150" s="78">
        <v>2843439340</v>
      </c>
      <c r="F150" s="78">
        <v>33200</v>
      </c>
      <c r="G150" s="78">
        <v>33500</v>
      </c>
      <c r="H150" s="78">
        <v>33273.72</v>
      </c>
      <c r="I150" s="78">
        <v>33200</v>
      </c>
      <c r="J150" s="78">
        <v>-2.2999999999999998</v>
      </c>
      <c r="K150" s="78">
        <v>-780</v>
      </c>
      <c r="L150" s="85">
        <f t="shared" si="9"/>
        <v>-2.2954679223072372E-2</v>
      </c>
      <c r="N150" s="79">
        <v>43381</v>
      </c>
      <c r="O150" s="80" t="s">
        <v>65</v>
      </c>
      <c r="P150" s="81">
        <v>1485.16</v>
      </c>
      <c r="Q150" s="88">
        <f t="shared" si="10"/>
        <v>-6.5752948180254345E-3</v>
      </c>
    </row>
    <row r="151" spans="2:17" x14ac:dyDescent="0.2">
      <c r="B151" s="76" t="s">
        <v>11</v>
      </c>
      <c r="C151" s="77">
        <v>43382</v>
      </c>
      <c r="D151" s="78">
        <v>32368</v>
      </c>
      <c r="E151" s="78">
        <v>1080466560</v>
      </c>
      <c r="F151" s="78">
        <v>33940</v>
      </c>
      <c r="G151" s="78">
        <v>34160</v>
      </c>
      <c r="H151" s="78">
        <v>33380.699999999997</v>
      </c>
      <c r="I151" s="78">
        <v>33100</v>
      </c>
      <c r="J151" s="78">
        <v>2.23</v>
      </c>
      <c r="K151" s="78">
        <v>740</v>
      </c>
      <c r="L151" s="85">
        <f t="shared" si="9"/>
        <v>2.228915662650599E-2</v>
      </c>
      <c r="N151" s="79">
        <v>43382</v>
      </c>
      <c r="O151" s="80" t="s">
        <v>65</v>
      </c>
      <c r="P151" s="81">
        <v>1497.55</v>
      </c>
      <c r="Q151" s="88">
        <f t="shared" si="10"/>
        <v>8.3425354843922328E-3</v>
      </c>
    </row>
    <row r="152" spans="2:17" x14ac:dyDescent="0.2">
      <c r="B152" s="76" t="s">
        <v>11</v>
      </c>
      <c r="C152" s="77">
        <v>43383</v>
      </c>
      <c r="D152" s="78">
        <v>3180</v>
      </c>
      <c r="E152" s="78">
        <v>107662600</v>
      </c>
      <c r="F152" s="78">
        <v>33940</v>
      </c>
      <c r="G152" s="78">
        <v>33940</v>
      </c>
      <c r="H152" s="78">
        <v>33856.160000000003</v>
      </c>
      <c r="I152" s="78">
        <v>33940</v>
      </c>
      <c r="J152" s="78">
        <v>0</v>
      </c>
      <c r="K152" s="78">
        <v>0</v>
      </c>
      <c r="L152" s="85">
        <f t="shared" si="9"/>
        <v>0</v>
      </c>
      <c r="N152" s="79">
        <v>43383</v>
      </c>
      <c r="O152" s="80" t="s">
        <v>65</v>
      </c>
      <c r="P152" s="81">
        <v>1479.75</v>
      </c>
      <c r="Q152" s="88">
        <f t="shared" si="10"/>
        <v>-1.1886080598310533E-2</v>
      </c>
    </row>
    <row r="153" spans="2:17" x14ac:dyDescent="0.2">
      <c r="B153" s="76" t="s">
        <v>11</v>
      </c>
      <c r="C153" s="77">
        <v>43384</v>
      </c>
      <c r="D153" s="78">
        <v>169001</v>
      </c>
      <c r="E153" s="78">
        <v>5681916980</v>
      </c>
      <c r="F153" s="78">
        <v>33920</v>
      </c>
      <c r="G153" s="78">
        <v>33920</v>
      </c>
      <c r="H153" s="78">
        <v>33620.61</v>
      </c>
      <c r="I153" s="78">
        <v>33120</v>
      </c>
      <c r="J153" s="78">
        <v>-0.06</v>
      </c>
      <c r="K153" s="78">
        <v>-20</v>
      </c>
      <c r="L153" s="85">
        <f t="shared" si="9"/>
        <v>-5.8927519151441565E-4</v>
      </c>
      <c r="N153" s="79">
        <v>43384</v>
      </c>
      <c r="O153" s="80" t="s">
        <v>65</v>
      </c>
      <c r="P153" s="81">
        <v>1459.97</v>
      </c>
      <c r="Q153" s="88">
        <f t="shared" si="10"/>
        <v>-1.3367122824801458E-2</v>
      </c>
    </row>
    <row r="154" spans="2:17" x14ac:dyDescent="0.2">
      <c r="B154" s="76" t="s">
        <v>11</v>
      </c>
      <c r="C154" s="77">
        <v>43385</v>
      </c>
      <c r="D154" s="78">
        <v>69699</v>
      </c>
      <c r="E154" s="78">
        <v>2325410340</v>
      </c>
      <c r="F154" s="78">
        <v>33320</v>
      </c>
      <c r="G154" s="78">
        <v>33460</v>
      </c>
      <c r="H154" s="78">
        <v>33363.61</v>
      </c>
      <c r="I154" s="78">
        <v>33240</v>
      </c>
      <c r="J154" s="78">
        <v>-1.77</v>
      </c>
      <c r="K154" s="78">
        <v>-600</v>
      </c>
      <c r="L154" s="85">
        <f t="shared" si="9"/>
        <v>-1.7688679245283057E-2</v>
      </c>
      <c r="N154" s="79">
        <v>43385</v>
      </c>
      <c r="O154" s="80" t="s">
        <v>65</v>
      </c>
      <c r="P154" s="81">
        <v>1462.71</v>
      </c>
      <c r="Q154" s="88">
        <f t="shared" si="10"/>
        <v>1.8767508921415654E-3</v>
      </c>
    </row>
    <row r="155" spans="2:17" x14ac:dyDescent="0.2">
      <c r="B155" s="76" t="s">
        <v>11</v>
      </c>
      <c r="C155" s="77">
        <v>43389</v>
      </c>
      <c r="D155" s="78">
        <v>79062</v>
      </c>
      <c r="E155" s="78">
        <v>2631744000</v>
      </c>
      <c r="F155" s="78">
        <v>33320</v>
      </c>
      <c r="G155" s="78">
        <v>33400</v>
      </c>
      <c r="H155" s="78">
        <v>33287.089999999997</v>
      </c>
      <c r="I155" s="78">
        <v>33040</v>
      </c>
      <c r="J155" s="78">
        <v>0</v>
      </c>
      <c r="K155" s="78">
        <v>0</v>
      </c>
      <c r="L155" s="85">
        <f t="shared" si="9"/>
        <v>0</v>
      </c>
      <c r="N155" s="79">
        <v>43389</v>
      </c>
      <c r="O155" s="80" t="s">
        <v>65</v>
      </c>
      <c r="P155" s="81">
        <v>1479.01</v>
      </c>
      <c r="Q155" s="88">
        <f t="shared" si="10"/>
        <v>1.1143699024413589E-2</v>
      </c>
    </row>
    <row r="156" spans="2:17" x14ac:dyDescent="0.2">
      <c r="B156" s="76" t="s">
        <v>11</v>
      </c>
      <c r="C156" s="77">
        <v>43390</v>
      </c>
      <c r="D156" s="78">
        <v>181387</v>
      </c>
      <c r="E156" s="78">
        <v>6030693380</v>
      </c>
      <c r="F156" s="78">
        <v>33760</v>
      </c>
      <c r="G156" s="78">
        <v>33760</v>
      </c>
      <c r="H156" s="78">
        <v>33247.660000000003</v>
      </c>
      <c r="I156" s="78">
        <v>33020</v>
      </c>
      <c r="J156" s="78">
        <v>1.32</v>
      </c>
      <c r="K156" s="78">
        <v>440</v>
      </c>
      <c r="L156" s="85">
        <f t="shared" si="9"/>
        <v>1.3205282112845218E-2</v>
      </c>
      <c r="N156" s="79">
        <v>43390</v>
      </c>
      <c r="O156" s="80" t="s">
        <v>65</v>
      </c>
      <c r="P156" s="81">
        <v>1476.33</v>
      </c>
      <c r="Q156" s="88">
        <f t="shared" si="10"/>
        <v>-1.8120229072150495E-3</v>
      </c>
    </row>
    <row r="157" spans="2:17" x14ac:dyDescent="0.2">
      <c r="B157" s="76" t="s">
        <v>11</v>
      </c>
      <c r="C157" s="77">
        <v>43391</v>
      </c>
      <c r="D157" s="78">
        <v>24510</v>
      </c>
      <c r="E157" s="78">
        <v>815014480</v>
      </c>
      <c r="F157" s="78">
        <v>33180</v>
      </c>
      <c r="G157" s="78">
        <v>33900</v>
      </c>
      <c r="H157" s="78">
        <v>33252.32</v>
      </c>
      <c r="I157" s="78">
        <v>33000</v>
      </c>
      <c r="J157" s="78">
        <v>-1.72</v>
      </c>
      <c r="K157" s="78">
        <v>-580</v>
      </c>
      <c r="L157" s="85">
        <f t="shared" si="9"/>
        <v>-1.7180094786729883E-2</v>
      </c>
      <c r="N157" s="79">
        <v>43391</v>
      </c>
      <c r="O157" s="80" t="s">
        <v>65</v>
      </c>
      <c r="P157" s="81">
        <v>1461.26</v>
      </c>
      <c r="Q157" s="88">
        <f t="shared" si="10"/>
        <v>-1.0207744880887049E-2</v>
      </c>
    </row>
    <row r="158" spans="2:17" x14ac:dyDescent="0.2">
      <c r="B158" s="76" t="s">
        <v>11</v>
      </c>
      <c r="C158" s="77">
        <v>43392</v>
      </c>
      <c r="D158" s="78">
        <v>43560</v>
      </c>
      <c r="E158" s="78">
        <v>1427407900</v>
      </c>
      <c r="F158" s="78">
        <v>32940</v>
      </c>
      <c r="G158" s="78">
        <v>33680</v>
      </c>
      <c r="H158" s="78">
        <v>32768.78</v>
      </c>
      <c r="I158" s="78">
        <v>32200</v>
      </c>
      <c r="J158" s="78">
        <v>-0.72</v>
      </c>
      <c r="K158" s="78">
        <v>-240</v>
      </c>
      <c r="L158" s="85">
        <f t="shared" si="9"/>
        <v>-7.2332730560579206E-3</v>
      </c>
      <c r="N158" s="79">
        <v>43392</v>
      </c>
      <c r="O158" s="80" t="s">
        <v>65</v>
      </c>
      <c r="P158" s="81">
        <v>1452.38</v>
      </c>
      <c r="Q158" s="88">
        <f t="shared" si="10"/>
        <v>-6.0769472920629841E-3</v>
      </c>
    </row>
    <row r="159" spans="2:17" x14ac:dyDescent="0.2">
      <c r="B159" s="76" t="s">
        <v>11</v>
      </c>
      <c r="C159" s="77">
        <v>43395</v>
      </c>
      <c r="D159" s="78">
        <v>42228</v>
      </c>
      <c r="E159" s="78">
        <v>1359392580</v>
      </c>
      <c r="F159" s="78">
        <v>32480</v>
      </c>
      <c r="G159" s="78">
        <v>33280</v>
      </c>
      <c r="H159" s="78">
        <v>32191.73</v>
      </c>
      <c r="I159" s="78">
        <v>31560</v>
      </c>
      <c r="J159" s="78">
        <v>-1.4</v>
      </c>
      <c r="K159" s="78">
        <v>-460</v>
      </c>
      <c r="L159" s="85">
        <f t="shared" si="9"/>
        <v>-1.3964784456587775E-2</v>
      </c>
      <c r="N159" s="79">
        <v>43395</v>
      </c>
      <c r="O159" s="80" t="s">
        <v>65</v>
      </c>
      <c r="P159" s="81">
        <v>1440.38</v>
      </c>
      <c r="Q159" s="88">
        <f t="shared" si="10"/>
        <v>-8.2623004998692018E-3</v>
      </c>
    </row>
    <row r="160" spans="2:17" x14ac:dyDescent="0.2">
      <c r="B160" s="76" t="s">
        <v>11</v>
      </c>
      <c r="C160" s="77">
        <v>43396</v>
      </c>
      <c r="D160" s="78">
        <v>96476</v>
      </c>
      <c r="E160" s="78">
        <v>3056225960</v>
      </c>
      <c r="F160" s="78">
        <v>31240</v>
      </c>
      <c r="G160" s="78">
        <v>32060</v>
      </c>
      <c r="H160" s="78">
        <v>31678.61</v>
      </c>
      <c r="I160" s="78">
        <v>30720</v>
      </c>
      <c r="J160" s="78">
        <v>-3.82</v>
      </c>
      <c r="K160" s="78">
        <v>-1240</v>
      </c>
      <c r="L160" s="85">
        <f t="shared" si="9"/>
        <v>-3.8177339901477869E-2</v>
      </c>
      <c r="N160" s="79">
        <v>43396</v>
      </c>
      <c r="O160" s="80" t="s">
        <v>65</v>
      </c>
      <c r="P160" s="81">
        <v>1433.9</v>
      </c>
      <c r="Q160" s="88">
        <f t="shared" si="10"/>
        <v>-4.4988128132853467E-3</v>
      </c>
    </row>
    <row r="161" spans="2:17" x14ac:dyDescent="0.2">
      <c r="B161" s="76" t="s">
        <v>11</v>
      </c>
      <c r="C161" s="77">
        <v>43397</v>
      </c>
      <c r="D161" s="78">
        <v>101417</v>
      </c>
      <c r="E161" s="78">
        <v>3142183000</v>
      </c>
      <c r="F161" s="78">
        <v>31180</v>
      </c>
      <c r="G161" s="78">
        <v>31820</v>
      </c>
      <c r="H161" s="78">
        <v>30982.799999999999</v>
      </c>
      <c r="I161" s="78">
        <v>30100</v>
      </c>
      <c r="J161" s="78">
        <v>-0.19</v>
      </c>
      <c r="K161" s="78">
        <v>-60</v>
      </c>
      <c r="L161" s="85">
        <f t="shared" si="9"/>
        <v>-1.920614596670922E-3</v>
      </c>
      <c r="N161" s="79">
        <v>43397</v>
      </c>
      <c r="O161" s="80" t="s">
        <v>65</v>
      </c>
      <c r="P161" s="81">
        <v>1411.99</v>
      </c>
      <c r="Q161" s="88">
        <f t="shared" si="10"/>
        <v>-1.5280005579189626E-2</v>
      </c>
    </row>
    <row r="162" spans="2:17" x14ac:dyDescent="0.2">
      <c r="B162" s="76" t="s">
        <v>11</v>
      </c>
      <c r="C162" s="77">
        <v>43398</v>
      </c>
      <c r="D162" s="78">
        <v>12895</v>
      </c>
      <c r="E162" s="78">
        <v>399009020</v>
      </c>
      <c r="F162" s="78">
        <v>31000</v>
      </c>
      <c r="G162" s="78">
        <v>31300</v>
      </c>
      <c r="H162" s="78">
        <v>30942.93</v>
      </c>
      <c r="I162" s="78">
        <v>30520</v>
      </c>
      <c r="J162" s="78">
        <v>-0.57999999999999996</v>
      </c>
      <c r="K162" s="78">
        <v>-180</v>
      </c>
      <c r="L162" s="85">
        <f t="shared" si="9"/>
        <v>-5.7729313662604476E-3</v>
      </c>
      <c r="N162" s="79">
        <v>43398</v>
      </c>
      <c r="O162" s="80" t="s">
        <v>65</v>
      </c>
      <c r="P162" s="81">
        <v>1395.49</v>
      </c>
      <c r="Q162" s="88">
        <f t="shared" si="10"/>
        <v>-1.1685635167387853E-2</v>
      </c>
    </row>
    <row r="163" spans="2:17" x14ac:dyDescent="0.2">
      <c r="B163" s="76" t="s">
        <v>11</v>
      </c>
      <c r="C163" s="77">
        <v>43399</v>
      </c>
      <c r="D163" s="78">
        <v>5991</v>
      </c>
      <c r="E163" s="78">
        <v>185081580</v>
      </c>
      <c r="F163" s="78">
        <v>30620</v>
      </c>
      <c r="G163" s="78">
        <v>31000</v>
      </c>
      <c r="H163" s="78">
        <v>30893.27</v>
      </c>
      <c r="I163" s="78">
        <v>30620</v>
      </c>
      <c r="J163" s="78">
        <v>-1.23</v>
      </c>
      <c r="K163" s="78">
        <v>-380</v>
      </c>
      <c r="L163" s="85">
        <f t="shared" si="9"/>
        <v>-1.2258064516128986E-2</v>
      </c>
      <c r="N163" s="79">
        <v>43399</v>
      </c>
      <c r="O163" s="80" t="s">
        <v>65</v>
      </c>
      <c r="P163" s="81">
        <v>1397.17</v>
      </c>
      <c r="Q163" s="88">
        <f t="shared" si="10"/>
        <v>1.2038782076546628E-3</v>
      </c>
    </row>
    <row r="164" spans="2:17" x14ac:dyDescent="0.2">
      <c r="B164" s="76" t="s">
        <v>11</v>
      </c>
      <c r="C164" s="77">
        <v>43402</v>
      </c>
      <c r="D164" s="78">
        <v>80215</v>
      </c>
      <c r="E164" s="78">
        <v>2515114320</v>
      </c>
      <c r="F164" s="78">
        <v>30760</v>
      </c>
      <c r="G164" s="78">
        <v>31640</v>
      </c>
      <c r="H164" s="78">
        <v>31354.66</v>
      </c>
      <c r="I164" s="78">
        <v>30760</v>
      </c>
      <c r="J164" s="78">
        <v>0.46</v>
      </c>
      <c r="K164" s="78">
        <v>140</v>
      </c>
      <c r="L164" s="85">
        <f t="shared" si="9"/>
        <v>4.5721750489875479E-3</v>
      </c>
      <c r="N164" s="79">
        <v>43402</v>
      </c>
      <c r="O164" s="80" t="s">
        <v>65</v>
      </c>
      <c r="P164" s="81">
        <v>1392.46</v>
      </c>
      <c r="Q164" s="88">
        <f t="shared" si="10"/>
        <v>-3.371100152451012E-3</v>
      </c>
    </row>
    <row r="165" spans="2:17" x14ac:dyDescent="0.2">
      <c r="B165" s="76" t="s">
        <v>11</v>
      </c>
      <c r="C165" s="77">
        <v>43403</v>
      </c>
      <c r="D165" s="78">
        <v>70601</v>
      </c>
      <c r="E165" s="78">
        <v>2176077880</v>
      </c>
      <c r="F165" s="78">
        <v>30980</v>
      </c>
      <c r="G165" s="78">
        <v>31000</v>
      </c>
      <c r="H165" s="78">
        <v>30822.2</v>
      </c>
      <c r="I165" s="78">
        <v>30720</v>
      </c>
      <c r="J165" s="78">
        <v>0.72</v>
      </c>
      <c r="K165" s="78">
        <v>220</v>
      </c>
      <c r="L165" s="85">
        <f t="shared" si="9"/>
        <v>7.152145643693153E-3</v>
      </c>
      <c r="N165" s="79">
        <v>43403</v>
      </c>
      <c r="O165" s="80" t="s">
        <v>65</v>
      </c>
      <c r="P165" s="81">
        <v>1394.92</v>
      </c>
      <c r="Q165" s="88">
        <f t="shared" si="10"/>
        <v>1.7666575700558962E-3</v>
      </c>
    </row>
    <row r="166" spans="2:17" x14ac:dyDescent="0.2">
      <c r="B166" s="76" t="s">
        <v>11</v>
      </c>
      <c r="C166" s="77">
        <v>43404</v>
      </c>
      <c r="D166" s="78">
        <v>299201</v>
      </c>
      <c r="E166" s="78">
        <v>9274742800</v>
      </c>
      <c r="F166" s="78">
        <v>31000</v>
      </c>
      <c r="G166" s="78">
        <v>31000</v>
      </c>
      <c r="H166" s="78">
        <v>30998.37</v>
      </c>
      <c r="I166" s="78">
        <v>30540</v>
      </c>
      <c r="J166" s="78">
        <v>0.06</v>
      </c>
      <c r="K166" s="78">
        <v>20</v>
      </c>
      <c r="L166" s="85">
        <f t="shared" si="9"/>
        <v>6.4557779212393029E-4</v>
      </c>
      <c r="N166" s="79">
        <v>43404</v>
      </c>
      <c r="O166" s="80" t="s">
        <v>65</v>
      </c>
      <c r="P166" s="81">
        <v>1392.18</v>
      </c>
      <c r="Q166" s="88">
        <f t="shared" si="10"/>
        <v>-1.9642703524216376E-3</v>
      </c>
    </row>
    <row r="167" spans="2:17" x14ac:dyDescent="0.2">
      <c r="B167" s="76" t="s">
        <v>11</v>
      </c>
      <c r="C167" s="77">
        <v>43405</v>
      </c>
      <c r="D167" s="78">
        <v>91333</v>
      </c>
      <c r="E167" s="78">
        <v>2853129520</v>
      </c>
      <c r="F167" s="78">
        <v>31600</v>
      </c>
      <c r="G167" s="78">
        <v>31600</v>
      </c>
      <c r="H167" s="78">
        <v>31238.76</v>
      </c>
      <c r="I167" s="78">
        <v>30660</v>
      </c>
      <c r="J167" s="78">
        <v>1.94</v>
      </c>
      <c r="K167" s="78">
        <v>600</v>
      </c>
      <c r="L167" s="85">
        <f t="shared" si="9"/>
        <v>1.9354838709677358E-2</v>
      </c>
      <c r="N167" s="79">
        <v>43405</v>
      </c>
      <c r="O167" s="80" t="s">
        <v>65</v>
      </c>
      <c r="P167" s="81">
        <v>1383.02</v>
      </c>
      <c r="Q167" s="88">
        <f t="shared" si="10"/>
        <v>-6.5796089586117601E-3</v>
      </c>
    </row>
    <row r="168" spans="2:17" x14ac:dyDescent="0.2">
      <c r="B168" s="76" t="s">
        <v>11</v>
      </c>
      <c r="C168" s="77">
        <v>43406</v>
      </c>
      <c r="D168" s="78">
        <v>96426</v>
      </c>
      <c r="E168" s="78">
        <v>3079168780</v>
      </c>
      <c r="F168" s="78">
        <v>32500</v>
      </c>
      <c r="G168" s="78">
        <v>32500</v>
      </c>
      <c r="H168" s="78">
        <v>31932.97</v>
      </c>
      <c r="I168" s="78">
        <v>31680</v>
      </c>
      <c r="J168" s="78">
        <v>2.85</v>
      </c>
      <c r="K168" s="78">
        <v>900</v>
      </c>
      <c r="L168" s="85">
        <f t="shared" si="9"/>
        <v>2.8481012658227778E-2</v>
      </c>
      <c r="N168" s="79">
        <v>43406</v>
      </c>
      <c r="O168" s="80" t="s">
        <v>65</v>
      </c>
      <c r="P168" s="81">
        <v>1390.97</v>
      </c>
      <c r="Q168" s="88">
        <f t="shared" si="10"/>
        <v>5.7482899741145843E-3</v>
      </c>
    </row>
    <row r="169" spans="2:17" x14ac:dyDescent="0.2">
      <c r="B169" s="76" t="s">
        <v>11</v>
      </c>
      <c r="C169" s="77">
        <v>43410</v>
      </c>
      <c r="D169" s="78">
        <v>112491</v>
      </c>
      <c r="E169" s="78">
        <v>3661955260</v>
      </c>
      <c r="F169" s="78">
        <v>33100</v>
      </c>
      <c r="G169" s="78">
        <v>33100</v>
      </c>
      <c r="H169" s="78">
        <v>32553.32</v>
      </c>
      <c r="I169" s="78">
        <v>32060</v>
      </c>
      <c r="J169" s="78">
        <v>1.85</v>
      </c>
      <c r="K169" s="78">
        <v>600</v>
      </c>
      <c r="L169" s="85">
        <f t="shared" si="9"/>
        <v>1.8461538461538529E-2</v>
      </c>
      <c r="N169" s="79">
        <v>43410</v>
      </c>
      <c r="O169" s="80" t="s">
        <v>65</v>
      </c>
      <c r="P169" s="81">
        <v>1401.69</v>
      </c>
      <c r="Q169" s="88">
        <f t="shared" si="10"/>
        <v>7.7068520528840168E-3</v>
      </c>
    </row>
    <row r="170" spans="2:17" x14ac:dyDescent="0.2">
      <c r="B170" s="76" t="s">
        <v>11</v>
      </c>
      <c r="C170" s="77">
        <v>43411</v>
      </c>
      <c r="D170" s="78">
        <v>202384</v>
      </c>
      <c r="E170" s="78">
        <v>6851483860</v>
      </c>
      <c r="F170" s="78">
        <v>34120</v>
      </c>
      <c r="G170" s="78">
        <v>34200</v>
      </c>
      <c r="H170" s="78">
        <v>33853.879999999997</v>
      </c>
      <c r="I170" s="78">
        <v>32740</v>
      </c>
      <c r="J170" s="78">
        <v>3.08</v>
      </c>
      <c r="K170" s="78">
        <v>1020</v>
      </c>
      <c r="L170" s="85">
        <f t="shared" si="9"/>
        <v>3.0815709969788552E-2</v>
      </c>
      <c r="N170" s="79">
        <v>43411</v>
      </c>
      <c r="O170" s="80" t="s">
        <v>65</v>
      </c>
      <c r="P170" s="81">
        <v>1423.2</v>
      </c>
      <c r="Q170" s="88">
        <f t="shared" si="10"/>
        <v>1.5345761188279905E-2</v>
      </c>
    </row>
    <row r="171" spans="2:17" x14ac:dyDescent="0.2">
      <c r="B171" s="76" t="s">
        <v>11</v>
      </c>
      <c r="C171" s="77">
        <v>43412</v>
      </c>
      <c r="D171" s="78">
        <v>58209</v>
      </c>
      <c r="E171" s="78">
        <v>1983359000</v>
      </c>
      <c r="F171" s="78">
        <v>34020</v>
      </c>
      <c r="G171" s="78">
        <v>34200</v>
      </c>
      <c r="H171" s="78">
        <v>34073.06</v>
      </c>
      <c r="I171" s="78">
        <v>33640</v>
      </c>
      <c r="J171" s="78">
        <v>-0.28999999999999998</v>
      </c>
      <c r="K171" s="78">
        <v>-100</v>
      </c>
      <c r="L171" s="85">
        <f t="shared" si="9"/>
        <v>-2.9308323563892458E-3</v>
      </c>
      <c r="N171" s="79">
        <v>43412</v>
      </c>
      <c r="O171" s="80" t="s">
        <v>65</v>
      </c>
      <c r="P171" s="81">
        <v>1424.96</v>
      </c>
      <c r="Q171" s="88">
        <f t="shared" si="10"/>
        <v>1.2366498032603257E-3</v>
      </c>
    </row>
    <row r="172" spans="2:17" x14ac:dyDescent="0.2">
      <c r="B172" s="76" t="s">
        <v>11</v>
      </c>
      <c r="C172" s="77">
        <v>43413</v>
      </c>
      <c r="D172" s="78">
        <v>69552</v>
      </c>
      <c r="E172" s="78">
        <v>2352374920</v>
      </c>
      <c r="F172" s="78">
        <v>33720</v>
      </c>
      <c r="G172" s="78">
        <v>33980</v>
      </c>
      <c r="H172" s="78">
        <v>33821.82</v>
      </c>
      <c r="I172" s="78">
        <v>33700</v>
      </c>
      <c r="J172" s="78">
        <v>-0.88</v>
      </c>
      <c r="K172" s="78">
        <v>-300</v>
      </c>
      <c r="L172" s="85">
        <f t="shared" si="9"/>
        <v>-8.81834215167554E-3</v>
      </c>
      <c r="N172" s="79">
        <v>43413</v>
      </c>
      <c r="O172" s="80" t="s">
        <v>65</v>
      </c>
      <c r="P172" s="81">
        <v>1419.91</v>
      </c>
      <c r="Q172" s="88">
        <f t="shared" si="10"/>
        <v>-3.543959128677221E-3</v>
      </c>
    </row>
    <row r="173" spans="2:17" x14ac:dyDescent="0.2">
      <c r="B173" s="76" t="s">
        <v>11</v>
      </c>
      <c r="C173" s="77">
        <v>43417</v>
      </c>
      <c r="D173" s="78">
        <v>41908</v>
      </c>
      <c r="E173" s="78">
        <v>1415688740</v>
      </c>
      <c r="F173" s="78">
        <v>34200</v>
      </c>
      <c r="G173" s="78">
        <v>34200</v>
      </c>
      <c r="H173" s="78">
        <v>33780.870000000003</v>
      </c>
      <c r="I173" s="78">
        <v>32460</v>
      </c>
      <c r="J173" s="78">
        <v>1.42</v>
      </c>
      <c r="K173" s="78">
        <v>480</v>
      </c>
      <c r="L173" s="85">
        <f t="shared" si="9"/>
        <v>1.4234875444839812E-2</v>
      </c>
      <c r="N173" s="79">
        <v>43417</v>
      </c>
      <c r="O173" s="80" t="s">
        <v>65</v>
      </c>
      <c r="P173" s="81">
        <v>1387.37</v>
      </c>
      <c r="Q173" s="88">
        <f t="shared" si="10"/>
        <v>-2.2916945440204062E-2</v>
      </c>
    </row>
    <row r="174" spans="2:17" x14ac:dyDescent="0.2">
      <c r="B174" s="76" t="s">
        <v>11</v>
      </c>
      <c r="C174" s="77">
        <v>43418</v>
      </c>
      <c r="D174" s="78">
        <v>43952</v>
      </c>
      <c r="E174" s="78">
        <v>1474742660</v>
      </c>
      <c r="F174" s="78">
        <v>33500</v>
      </c>
      <c r="G174" s="78">
        <v>33600</v>
      </c>
      <c r="H174" s="78">
        <v>33553.480000000003</v>
      </c>
      <c r="I174" s="78">
        <v>33180</v>
      </c>
      <c r="J174" s="78">
        <v>-2.0499999999999998</v>
      </c>
      <c r="K174" s="78">
        <v>-700</v>
      </c>
      <c r="L174" s="85">
        <f t="shared" si="9"/>
        <v>-2.0467836257309968E-2</v>
      </c>
      <c r="N174" s="79">
        <v>43418</v>
      </c>
      <c r="O174" s="80" t="s">
        <v>65</v>
      </c>
      <c r="P174" s="81">
        <v>1401.51</v>
      </c>
      <c r="Q174" s="88">
        <f t="shared" si="10"/>
        <v>1.0191945912049416E-2</v>
      </c>
    </row>
    <row r="175" spans="2:17" x14ac:dyDescent="0.2">
      <c r="B175" s="76" t="s">
        <v>11</v>
      </c>
      <c r="C175" s="77">
        <v>43419</v>
      </c>
      <c r="D175" s="78">
        <v>27427</v>
      </c>
      <c r="E175" s="78">
        <v>931091360</v>
      </c>
      <c r="F175" s="78">
        <v>34120</v>
      </c>
      <c r="G175" s="78">
        <v>34120</v>
      </c>
      <c r="H175" s="78">
        <v>33947.980000000003</v>
      </c>
      <c r="I175" s="78">
        <v>32880</v>
      </c>
      <c r="J175" s="78">
        <v>1.85</v>
      </c>
      <c r="K175" s="78">
        <v>620</v>
      </c>
      <c r="L175" s="85">
        <f t="shared" si="9"/>
        <v>1.8507462686567111E-2</v>
      </c>
      <c r="N175" s="79">
        <v>43419</v>
      </c>
      <c r="O175" s="80" t="s">
        <v>65</v>
      </c>
      <c r="P175" s="81">
        <v>1426.96</v>
      </c>
      <c r="Q175" s="88">
        <f t="shared" si="10"/>
        <v>1.8158985665460925E-2</v>
      </c>
    </row>
    <row r="176" spans="2:17" x14ac:dyDescent="0.2">
      <c r="B176" s="76" t="s">
        <v>11</v>
      </c>
      <c r="C176" s="77">
        <v>43420</v>
      </c>
      <c r="D176" s="78">
        <v>55100</v>
      </c>
      <c r="E176" s="78">
        <v>1865774780</v>
      </c>
      <c r="F176" s="78">
        <v>34000</v>
      </c>
      <c r="G176" s="78">
        <v>34120</v>
      </c>
      <c r="H176" s="78">
        <v>33861.61</v>
      </c>
      <c r="I176" s="78">
        <v>33500</v>
      </c>
      <c r="J176" s="78">
        <v>-0.35</v>
      </c>
      <c r="K176" s="78">
        <v>-120</v>
      </c>
      <c r="L176" s="85">
        <f t="shared" si="9"/>
        <v>-3.5169988276670949E-3</v>
      </c>
      <c r="N176" s="79">
        <v>43420</v>
      </c>
      <c r="O176" s="80" t="s">
        <v>65</v>
      </c>
      <c r="P176" s="81">
        <v>1436.9</v>
      </c>
      <c r="Q176" s="88">
        <f t="shared" si="10"/>
        <v>6.9658574872455414E-3</v>
      </c>
    </row>
    <row r="177" spans="2:17" x14ac:dyDescent="0.2">
      <c r="B177" s="76" t="s">
        <v>11</v>
      </c>
      <c r="C177" s="77">
        <v>43423</v>
      </c>
      <c r="D177" s="78">
        <v>36988</v>
      </c>
      <c r="E177" s="78">
        <v>1249005680</v>
      </c>
      <c r="F177" s="78">
        <v>33640</v>
      </c>
      <c r="G177" s="78">
        <v>33820</v>
      </c>
      <c r="H177" s="78">
        <v>33767.86</v>
      </c>
      <c r="I177" s="78">
        <v>33640</v>
      </c>
      <c r="J177" s="78">
        <v>-1.06</v>
      </c>
      <c r="K177" s="78">
        <v>-360</v>
      </c>
      <c r="L177" s="85">
        <f t="shared" si="9"/>
        <v>-1.0588235294117676E-2</v>
      </c>
      <c r="N177" s="79">
        <v>43423</v>
      </c>
      <c r="O177" s="80" t="s">
        <v>65</v>
      </c>
      <c r="P177" s="81">
        <v>1423.09</v>
      </c>
      <c r="Q177" s="88">
        <f t="shared" si="10"/>
        <v>-9.6109680562322941E-3</v>
      </c>
    </row>
    <row r="178" spans="2:17" x14ac:dyDescent="0.2">
      <c r="B178" s="76" t="s">
        <v>11</v>
      </c>
      <c r="C178" s="77">
        <v>43424</v>
      </c>
      <c r="D178" s="78">
        <v>39414</v>
      </c>
      <c r="E178" s="78">
        <v>1310108600</v>
      </c>
      <c r="F178" s="78">
        <v>33040</v>
      </c>
      <c r="G178" s="78">
        <v>33640</v>
      </c>
      <c r="H178" s="78">
        <v>33239.68</v>
      </c>
      <c r="I178" s="78">
        <v>33020</v>
      </c>
      <c r="J178" s="78">
        <v>-1.78</v>
      </c>
      <c r="K178" s="78">
        <v>-600</v>
      </c>
      <c r="L178" s="85">
        <f t="shared" si="9"/>
        <v>-1.7835909631391256E-2</v>
      </c>
      <c r="N178" s="79">
        <v>43424</v>
      </c>
      <c r="O178" s="80" t="s">
        <v>65</v>
      </c>
      <c r="P178" s="81">
        <v>1389.24</v>
      </c>
      <c r="Q178" s="88">
        <f t="shared" si="10"/>
        <v>-2.3786267909970515E-2</v>
      </c>
    </row>
    <row r="179" spans="2:17" x14ac:dyDescent="0.2">
      <c r="B179" s="76" t="s">
        <v>11</v>
      </c>
      <c r="C179" s="77">
        <v>43425</v>
      </c>
      <c r="D179" s="78">
        <v>52829</v>
      </c>
      <c r="E179" s="78">
        <v>1749726660</v>
      </c>
      <c r="F179" s="78">
        <v>33100</v>
      </c>
      <c r="G179" s="78">
        <v>33400</v>
      </c>
      <c r="H179" s="78">
        <v>33120.57</v>
      </c>
      <c r="I179" s="78">
        <v>32800</v>
      </c>
      <c r="J179" s="78">
        <v>0.18</v>
      </c>
      <c r="K179" s="78">
        <v>60</v>
      </c>
      <c r="L179" s="85">
        <f t="shared" si="9"/>
        <v>1.815980629539915E-3</v>
      </c>
      <c r="N179" s="79">
        <v>43425</v>
      </c>
      <c r="O179" s="80" t="s">
        <v>65</v>
      </c>
      <c r="P179" s="81">
        <v>1390.19</v>
      </c>
      <c r="Q179" s="88">
        <f t="shared" si="10"/>
        <v>6.8382712850190153E-4</v>
      </c>
    </row>
    <row r="180" spans="2:17" x14ac:dyDescent="0.2">
      <c r="B180" s="76" t="s">
        <v>11</v>
      </c>
      <c r="C180" s="77">
        <v>43426</v>
      </c>
      <c r="D180" s="78">
        <v>4642</v>
      </c>
      <c r="E180" s="78">
        <v>153173060</v>
      </c>
      <c r="F180" s="78">
        <v>32780</v>
      </c>
      <c r="G180" s="78">
        <v>33080</v>
      </c>
      <c r="H180" s="78">
        <v>32997.21</v>
      </c>
      <c r="I180" s="78">
        <v>32680</v>
      </c>
      <c r="J180" s="78">
        <v>-0.97</v>
      </c>
      <c r="K180" s="78">
        <v>-320</v>
      </c>
      <c r="L180" s="85">
        <f t="shared" si="9"/>
        <v>-9.6676737160120707E-3</v>
      </c>
      <c r="N180" s="79">
        <v>43426</v>
      </c>
      <c r="O180" s="80" t="s">
        <v>65</v>
      </c>
      <c r="P180" s="81">
        <v>1388.3</v>
      </c>
      <c r="Q180" s="88">
        <f t="shared" si="10"/>
        <v>-1.3595263956726056E-3</v>
      </c>
    </row>
    <row r="181" spans="2:17" x14ac:dyDescent="0.2">
      <c r="B181" s="76" t="s">
        <v>11</v>
      </c>
      <c r="C181" s="77">
        <v>43427</v>
      </c>
      <c r="D181" s="78">
        <v>11234</v>
      </c>
      <c r="E181" s="78">
        <v>363649320</v>
      </c>
      <c r="F181" s="78">
        <v>32360</v>
      </c>
      <c r="G181" s="78">
        <v>32400</v>
      </c>
      <c r="H181" s="78">
        <v>32370.42</v>
      </c>
      <c r="I181" s="78">
        <v>32180</v>
      </c>
      <c r="J181" s="78">
        <v>-1.28</v>
      </c>
      <c r="K181" s="78">
        <v>-420</v>
      </c>
      <c r="L181" s="85">
        <f t="shared" si="9"/>
        <v>-1.281269066503965E-2</v>
      </c>
      <c r="N181" s="79">
        <v>43427</v>
      </c>
      <c r="O181" s="80" t="s">
        <v>65</v>
      </c>
      <c r="P181" s="81">
        <v>1370.91</v>
      </c>
      <c r="Q181" s="88">
        <f t="shared" si="10"/>
        <v>-1.2526111071094026E-2</v>
      </c>
    </row>
    <row r="182" spans="2:17" x14ac:dyDescent="0.2">
      <c r="B182" s="76" t="s">
        <v>11</v>
      </c>
      <c r="C182" s="77">
        <v>43430</v>
      </c>
      <c r="D182" s="78">
        <v>100685</v>
      </c>
      <c r="E182" s="78">
        <v>3286380980</v>
      </c>
      <c r="F182" s="78">
        <v>33500</v>
      </c>
      <c r="G182" s="78">
        <v>33500</v>
      </c>
      <c r="H182" s="78">
        <v>32640.22</v>
      </c>
      <c r="I182" s="78">
        <v>32360</v>
      </c>
      <c r="J182" s="78">
        <v>3.52</v>
      </c>
      <c r="K182" s="78">
        <v>1140</v>
      </c>
      <c r="L182" s="85">
        <f t="shared" si="9"/>
        <v>3.5228677379480766E-2</v>
      </c>
      <c r="N182" s="79">
        <v>43430</v>
      </c>
      <c r="O182" s="80" t="s">
        <v>65</v>
      </c>
      <c r="P182" s="81">
        <v>1393.78</v>
      </c>
      <c r="Q182" s="88">
        <f t="shared" si="10"/>
        <v>1.6682349680139374E-2</v>
      </c>
    </row>
    <row r="183" spans="2:17" x14ac:dyDescent="0.2">
      <c r="B183" s="76" t="s">
        <v>11</v>
      </c>
      <c r="C183" s="77">
        <v>43431</v>
      </c>
      <c r="D183" s="78">
        <v>110997</v>
      </c>
      <c r="E183" s="78">
        <v>3658840840</v>
      </c>
      <c r="F183" s="78">
        <v>32700</v>
      </c>
      <c r="G183" s="78">
        <v>33460</v>
      </c>
      <c r="H183" s="78">
        <v>32963.42</v>
      </c>
      <c r="I183" s="78">
        <v>32700</v>
      </c>
      <c r="J183" s="78">
        <v>-2.39</v>
      </c>
      <c r="K183" s="78">
        <v>-800</v>
      </c>
      <c r="L183" s="85">
        <f t="shared" si="9"/>
        <v>-2.3880597014925398E-2</v>
      </c>
      <c r="N183" s="79">
        <v>43431</v>
      </c>
      <c r="O183" s="80" t="s">
        <v>65</v>
      </c>
      <c r="P183" s="81">
        <v>1383.27</v>
      </c>
      <c r="Q183" s="88">
        <f t="shared" si="10"/>
        <v>-7.5406448650432445E-3</v>
      </c>
    </row>
    <row r="184" spans="2:17" x14ac:dyDescent="0.2">
      <c r="B184" s="76" t="s">
        <v>11</v>
      </c>
      <c r="C184" s="77">
        <v>43432</v>
      </c>
      <c r="D184" s="78">
        <v>54022</v>
      </c>
      <c r="E184" s="78">
        <v>1773779980</v>
      </c>
      <c r="F184" s="78">
        <v>32840</v>
      </c>
      <c r="G184" s="78">
        <v>32900</v>
      </c>
      <c r="H184" s="78">
        <v>32834.400000000001</v>
      </c>
      <c r="I184" s="78">
        <v>32500</v>
      </c>
      <c r="J184" s="78">
        <v>0.43</v>
      </c>
      <c r="K184" s="78">
        <v>140</v>
      </c>
      <c r="L184" s="85">
        <f t="shared" si="9"/>
        <v>4.2813455657493282E-3</v>
      </c>
      <c r="N184" s="79">
        <v>43432</v>
      </c>
      <c r="O184" s="80" t="s">
        <v>65</v>
      </c>
      <c r="P184" s="81">
        <v>1385.13</v>
      </c>
      <c r="Q184" s="88">
        <f t="shared" si="10"/>
        <v>1.3446398750787125E-3</v>
      </c>
    </row>
    <row r="185" spans="2:17" x14ac:dyDescent="0.2">
      <c r="B185" s="76" t="s">
        <v>11</v>
      </c>
      <c r="C185" s="77">
        <v>43433</v>
      </c>
      <c r="D185" s="78">
        <v>76569</v>
      </c>
      <c r="E185" s="78">
        <v>2507585300</v>
      </c>
      <c r="F185" s="78">
        <v>32800</v>
      </c>
      <c r="G185" s="78">
        <v>33060</v>
      </c>
      <c r="H185" s="78">
        <v>32749.35</v>
      </c>
      <c r="I185" s="78">
        <v>32520</v>
      </c>
      <c r="J185" s="78">
        <v>-0.12</v>
      </c>
      <c r="K185" s="78">
        <v>-40</v>
      </c>
      <c r="L185" s="85">
        <f t="shared" si="9"/>
        <v>-1.2180267965895553E-3</v>
      </c>
      <c r="N185" s="79">
        <v>43433</v>
      </c>
      <c r="O185" s="80" t="s">
        <v>65</v>
      </c>
      <c r="P185" s="81">
        <v>1386.8</v>
      </c>
      <c r="Q185" s="88">
        <f t="shared" si="10"/>
        <v>1.2056630063603802E-3</v>
      </c>
    </row>
    <row r="186" spans="2:17" x14ac:dyDescent="0.2">
      <c r="B186" s="76" t="s">
        <v>11</v>
      </c>
      <c r="C186" s="77">
        <v>43434</v>
      </c>
      <c r="D186" s="78">
        <v>56886</v>
      </c>
      <c r="E186" s="78">
        <v>1852759160</v>
      </c>
      <c r="F186" s="78">
        <v>32520</v>
      </c>
      <c r="G186" s="78">
        <v>33000</v>
      </c>
      <c r="H186" s="78">
        <v>32569.69</v>
      </c>
      <c r="I186" s="78">
        <v>32520</v>
      </c>
      <c r="J186" s="78">
        <v>-0.85</v>
      </c>
      <c r="K186" s="78">
        <v>-280</v>
      </c>
      <c r="L186" s="85">
        <f t="shared" si="9"/>
        <v>-8.5365853658536661E-3</v>
      </c>
      <c r="N186" s="79">
        <v>43434</v>
      </c>
      <c r="O186" s="80" t="s">
        <v>65</v>
      </c>
      <c r="P186" s="81">
        <v>1379.24</v>
      </c>
      <c r="Q186" s="88">
        <f t="shared" si="10"/>
        <v>-5.4513989039515209E-3</v>
      </c>
    </row>
    <row r="187" spans="2:17" x14ac:dyDescent="0.2">
      <c r="B187" s="76" t="s">
        <v>11</v>
      </c>
      <c r="C187" s="77">
        <v>43437</v>
      </c>
      <c r="D187" s="78">
        <v>49060</v>
      </c>
      <c r="E187" s="78">
        <v>1612879100</v>
      </c>
      <c r="F187" s="78">
        <v>32840</v>
      </c>
      <c r="G187" s="78">
        <v>32920</v>
      </c>
      <c r="H187" s="78">
        <v>32875.64</v>
      </c>
      <c r="I187" s="78">
        <v>32740</v>
      </c>
      <c r="J187" s="78">
        <v>0.98</v>
      </c>
      <c r="K187" s="78">
        <v>320</v>
      </c>
      <c r="L187" s="85">
        <f t="shared" si="9"/>
        <v>9.8400984009840986E-3</v>
      </c>
      <c r="N187" s="79">
        <v>43437</v>
      </c>
      <c r="O187" s="80" t="s">
        <v>65</v>
      </c>
      <c r="P187" s="81">
        <v>1405.61</v>
      </c>
      <c r="Q187" s="88">
        <f t="shared" si="10"/>
        <v>1.911922508047903E-2</v>
      </c>
    </row>
    <row r="188" spans="2:17" x14ac:dyDescent="0.2">
      <c r="B188" s="76" t="s">
        <v>11</v>
      </c>
      <c r="C188" s="77">
        <v>43438</v>
      </c>
      <c r="D188" s="78">
        <v>24851</v>
      </c>
      <c r="E188" s="78">
        <v>825690900</v>
      </c>
      <c r="F188" s="78">
        <v>33000</v>
      </c>
      <c r="G188" s="78">
        <v>34500</v>
      </c>
      <c r="H188" s="78">
        <v>33225.660000000003</v>
      </c>
      <c r="I188" s="78">
        <v>31920</v>
      </c>
      <c r="J188" s="78">
        <v>0.49</v>
      </c>
      <c r="K188" s="78">
        <v>160</v>
      </c>
      <c r="L188" s="85">
        <f t="shared" si="9"/>
        <v>4.872107186357999E-3</v>
      </c>
      <c r="N188" s="79">
        <v>43438</v>
      </c>
      <c r="O188" s="80" t="s">
        <v>65</v>
      </c>
      <c r="P188" s="81">
        <v>1399.71</v>
      </c>
      <c r="Q188" s="88">
        <f t="shared" si="10"/>
        <v>-4.197465868910899E-3</v>
      </c>
    </row>
    <row r="189" spans="2:17" x14ac:dyDescent="0.2">
      <c r="B189" s="76" t="s">
        <v>11</v>
      </c>
      <c r="C189" s="77">
        <v>43439</v>
      </c>
      <c r="D189" s="78">
        <v>103754</v>
      </c>
      <c r="E189" s="78">
        <v>3407897620</v>
      </c>
      <c r="F189" s="78">
        <v>32880</v>
      </c>
      <c r="G189" s="78">
        <v>33260</v>
      </c>
      <c r="H189" s="78">
        <v>32845.94</v>
      </c>
      <c r="I189" s="78">
        <v>32700</v>
      </c>
      <c r="J189" s="78">
        <v>-0.36</v>
      </c>
      <c r="K189" s="78">
        <v>-120</v>
      </c>
      <c r="L189" s="85">
        <f t="shared" si="9"/>
        <v>-3.6363636363636598E-3</v>
      </c>
      <c r="N189" s="79">
        <v>43439</v>
      </c>
      <c r="O189" s="80" t="s">
        <v>65</v>
      </c>
      <c r="P189" s="81">
        <v>1408.41</v>
      </c>
      <c r="Q189" s="88">
        <f t="shared" si="10"/>
        <v>6.2155732258826202E-3</v>
      </c>
    </row>
    <row r="190" spans="2:17" x14ac:dyDescent="0.2">
      <c r="B190" s="76" t="s">
        <v>11</v>
      </c>
      <c r="C190" s="77">
        <v>43440</v>
      </c>
      <c r="D190" s="78">
        <v>199107</v>
      </c>
      <c r="E190" s="78">
        <v>6459564560</v>
      </c>
      <c r="F190" s="78">
        <v>32700</v>
      </c>
      <c r="G190" s="78">
        <v>32700</v>
      </c>
      <c r="H190" s="78">
        <v>32442.68</v>
      </c>
      <c r="I190" s="78">
        <v>32020</v>
      </c>
      <c r="J190" s="78">
        <v>-0.55000000000000004</v>
      </c>
      <c r="K190" s="78">
        <v>-180</v>
      </c>
      <c r="L190" s="85">
        <f t="shared" si="9"/>
        <v>-5.4744525547445466E-3</v>
      </c>
      <c r="N190" s="79">
        <v>43440</v>
      </c>
      <c r="O190" s="80" t="s">
        <v>65</v>
      </c>
      <c r="P190" s="81">
        <v>1390</v>
      </c>
      <c r="Q190" s="88">
        <f t="shared" si="10"/>
        <v>-1.3071477765707495E-2</v>
      </c>
    </row>
    <row r="191" spans="2:17" x14ac:dyDescent="0.2">
      <c r="B191" s="76" t="s">
        <v>11</v>
      </c>
      <c r="C191" s="77">
        <v>43441</v>
      </c>
      <c r="D191" s="78">
        <v>2465</v>
      </c>
      <c r="E191" s="78">
        <v>80161120</v>
      </c>
      <c r="F191" s="78">
        <v>32680</v>
      </c>
      <c r="G191" s="78">
        <v>32680</v>
      </c>
      <c r="H191" s="78">
        <v>32519.72</v>
      </c>
      <c r="I191" s="78">
        <v>32000</v>
      </c>
      <c r="J191" s="78">
        <v>-0.06</v>
      </c>
      <c r="K191" s="78">
        <v>-20</v>
      </c>
      <c r="L191" s="85">
        <f t="shared" si="9"/>
        <v>-6.1162079510701517E-4</v>
      </c>
      <c r="N191" s="79">
        <v>43441</v>
      </c>
      <c r="O191" s="80" t="s">
        <v>65</v>
      </c>
      <c r="P191" s="81">
        <v>1382.45</v>
      </c>
      <c r="Q191" s="88">
        <f t="shared" si="10"/>
        <v>-5.4316546762589457E-3</v>
      </c>
    </row>
    <row r="192" spans="2:17" x14ac:dyDescent="0.2">
      <c r="B192" s="76" t="s">
        <v>11</v>
      </c>
      <c r="C192" s="77">
        <v>43444</v>
      </c>
      <c r="D192" s="78">
        <v>45690</v>
      </c>
      <c r="E192" s="78">
        <v>1477470820</v>
      </c>
      <c r="F192" s="78">
        <v>32240</v>
      </c>
      <c r="G192" s="78">
        <v>32680</v>
      </c>
      <c r="H192" s="78">
        <v>32336.85</v>
      </c>
      <c r="I192" s="78">
        <v>32200</v>
      </c>
      <c r="J192" s="78">
        <v>-1.35</v>
      </c>
      <c r="K192" s="78">
        <v>-440</v>
      </c>
      <c r="L192" s="85">
        <f t="shared" si="9"/>
        <v>-1.346389228886169E-2</v>
      </c>
      <c r="N192" s="79">
        <v>43444</v>
      </c>
      <c r="O192" s="80" t="s">
        <v>65</v>
      </c>
      <c r="P192" s="81">
        <v>1377.03</v>
      </c>
      <c r="Q192" s="88">
        <f t="shared" si="10"/>
        <v>-3.9205757893595594E-3</v>
      </c>
    </row>
    <row r="193" spans="2:17" x14ac:dyDescent="0.2">
      <c r="B193" s="76" t="s">
        <v>11</v>
      </c>
      <c r="C193" s="77">
        <v>43445</v>
      </c>
      <c r="D193" s="78">
        <v>95858</v>
      </c>
      <c r="E193" s="78">
        <v>3102092520</v>
      </c>
      <c r="F193" s="78">
        <v>32700</v>
      </c>
      <c r="G193" s="78">
        <v>32700</v>
      </c>
      <c r="H193" s="78">
        <v>32361.33</v>
      </c>
      <c r="I193" s="78">
        <v>32120</v>
      </c>
      <c r="J193" s="78">
        <v>1.43</v>
      </c>
      <c r="K193" s="78">
        <v>460</v>
      </c>
      <c r="L193" s="85">
        <f t="shared" si="9"/>
        <v>1.4267990074441794E-2</v>
      </c>
      <c r="N193" s="79">
        <v>43445</v>
      </c>
      <c r="O193" s="80" t="s">
        <v>65</v>
      </c>
      <c r="P193" s="81">
        <v>1373.35</v>
      </c>
      <c r="Q193" s="88">
        <f t="shared" si="10"/>
        <v>-2.6724181753484677E-3</v>
      </c>
    </row>
    <row r="194" spans="2:17" x14ac:dyDescent="0.2">
      <c r="B194" s="76" t="s">
        <v>11</v>
      </c>
      <c r="C194" s="77">
        <v>43446</v>
      </c>
      <c r="D194" s="78">
        <v>46986</v>
      </c>
      <c r="E194" s="78">
        <v>1525901620</v>
      </c>
      <c r="F194" s="78">
        <v>32400</v>
      </c>
      <c r="G194" s="78">
        <v>32700</v>
      </c>
      <c r="H194" s="78">
        <v>32475.67</v>
      </c>
      <c r="I194" s="78">
        <v>32300</v>
      </c>
      <c r="J194" s="78">
        <v>-0.92</v>
      </c>
      <c r="K194" s="78">
        <v>-300</v>
      </c>
      <c r="L194" s="85">
        <f t="shared" si="9"/>
        <v>-9.1743119266054496E-3</v>
      </c>
      <c r="N194" s="79">
        <v>43446</v>
      </c>
      <c r="O194" s="80" t="s">
        <v>65</v>
      </c>
      <c r="P194" s="81">
        <v>1374.29</v>
      </c>
      <c r="Q194" s="88">
        <f t="shared" si="10"/>
        <v>6.8445771289193935E-4</v>
      </c>
    </row>
    <row r="195" spans="2:17" x14ac:dyDescent="0.2">
      <c r="B195" s="76" t="s">
        <v>11</v>
      </c>
      <c r="C195" s="77">
        <v>43447</v>
      </c>
      <c r="D195" s="78">
        <v>80503</v>
      </c>
      <c r="E195" s="78">
        <v>2631852920</v>
      </c>
      <c r="F195" s="78">
        <v>33400</v>
      </c>
      <c r="G195" s="78">
        <v>33400</v>
      </c>
      <c r="H195" s="78">
        <v>32692.61</v>
      </c>
      <c r="I195" s="78">
        <v>32200</v>
      </c>
      <c r="J195" s="78">
        <v>3.09</v>
      </c>
      <c r="K195" s="78">
        <v>1000</v>
      </c>
      <c r="L195" s="85">
        <f t="shared" si="9"/>
        <v>3.0864197530864113E-2</v>
      </c>
      <c r="N195" s="79">
        <v>43447</v>
      </c>
      <c r="O195" s="80" t="s">
        <v>65</v>
      </c>
      <c r="P195" s="81">
        <v>1365.35</v>
      </c>
      <c r="Q195" s="88">
        <f t="shared" si="10"/>
        <v>-6.5051772187820767E-3</v>
      </c>
    </row>
    <row r="196" spans="2:17" x14ac:dyDescent="0.2">
      <c r="B196" s="76" t="s">
        <v>11</v>
      </c>
      <c r="C196" s="77">
        <v>43448</v>
      </c>
      <c r="D196" s="78">
        <v>9243</v>
      </c>
      <c r="E196" s="78">
        <v>303077520</v>
      </c>
      <c r="F196" s="78">
        <v>32800</v>
      </c>
      <c r="G196" s="78">
        <v>33000</v>
      </c>
      <c r="H196" s="78">
        <v>32789.949999999997</v>
      </c>
      <c r="I196" s="78">
        <v>32600</v>
      </c>
      <c r="J196" s="78">
        <v>-1.8</v>
      </c>
      <c r="K196" s="78">
        <v>-600</v>
      </c>
      <c r="L196" s="85">
        <f t="shared" si="9"/>
        <v>-1.7964071856287456E-2</v>
      </c>
      <c r="N196" s="79">
        <v>43448</v>
      </c>
      <c r="O196" s="80" t="s">
        <v>65</v>
      </c>
      <c r="P196" s="81">
        <v>1359.31</v>
      </c>
      <c r="Q196" s="88">
        <f t="shared" si="10"/>
        <v>-4.4237741238509765E-3</v>
      </c>
    </row>
    <row r="197" spans="2:17" x14ac:dyDescent="0.2">
      <c r="B197" s="76" t="s">
        <v>11</v>
      </c>
      <c r="C197" s="77">
        <v>43451</v>
      </c>
      <c r="D197" s="78">
        <v>58725</v>
      </c>
      <c r="E197" s="78">
        <v>1882176700</v>
      </c>
      <c r="F197" s="78">
        <v>31540</v>
      </c>
      <c r="G197" s="78">
        <v>32400</v>
      </c>
      <c r="H197" s="78">
        <v>32050.69</v>
      </c>
      <c r="I197" s="78">
        <v>31320</v>
      </c>
      <c r="J197" s="78">
        <v>-3.84</v>
      </c>
      <c r="K197" s="78">
        <v>-1260</v>
      </c>
      <c r="L197" s="85">
        <f t="shared" si="9"/>
        <v>-3.8414634146341498E-2</v>
      </c>
      <c r="N197" s="79">
        <v>43451</v>
      </c>
      <c r="O197" s="80" t="s">
        <v>65</v>
      </c>
      <c r="P197" s="81">
        <v>1335.64</v>
      </c>
      <c r="Q197" s="88">
        <f t="shared" si="10"/>
        <v>-1.7413246426495665E-2</v>
      </c>
    </row>
    <row r="198" spans="2:17" x14ac:dyDescent="0.2">
      <c r="B198" s="76" t="s">
        <v>11</v>
      </c>
      <c r="C198" s="77">
        <v>43452</v>
      </c>
      <c r="D198" s="78">
        <v>30200</v>
      </c>
      <c r="E198" s="78">
        <v>961467640</v>
      </c>
      <c r="F198" s="78">
        <v>32600</v>
      </c>
      <c r="G198" s="78">
        <v>32600</v>
      </c>
      <c r="H198" s="78">
        <v>31836.68</v>
      </c>
      <c r="I198" s="78">
        <v>31000</v>
      </c>
      <c r="J198" s="78">
        <v>3.36</v>
      </c>
      <c r="K198" s="78">
        <v>1060</v>
      </c>
      <c r="L198" s="85">
        <f t="shared" ref="L198:L261" si="11">+F198/F197-1</f>
        <v>3.3608116677235289E-2</v>
      </c>
      <c r="N198" s="79">
        <v>43452</v>
      </c>
      <c r="O198" s="80" t="s">
        <v>65</v>
      </c>
      <c r="P198" s="81">
        <v>1336.14</v>
      </c>
      <c r="Q198" s="88">
        <f t="shared" ref="Q198:Q261" si="12">+P198/P197-1</f>
        <v>3.7435237039917801E-4</v>
      </c>
    </row>
    <row r="199" spans="2:17" x14ac:dyDescent="0.2">
      <c r="B199" s="76" t="s">
        <v>11</v>
      </c>
      <c r="C199" s="77">
        <v>43453</v>
      </c>
      <c r="D199" s="78">
        <v>85265</v>
      </c>
      <c r="E199" s="78">
        <v>2722113540</v>
      </c>
      <c r="F199" s="78">
        <v>31020</v>
      </c>
      <c r="G199" s="78">
        <v>32600</v>
      </c>
      <c r="H199" s="78">
        <v>31925.33</v>
      </c>
      <c r="I199" s="78">
        <v>31020</v>
      </c>
      <c r="J199" s="78">
        <v>-4.8499999999999996</v>
      </c>
      <c r="K199" s="78">
        <v>-1580</v>
      </c>
      <c r="L199" s="85">
        <f t="shared" si="11"/>
        <v>-4.846625766871171E-2</v>
      </c>
      <c r="N199" s="79">
        <v>43453</v>
      </c>
      <c r="O199" s="80" t="s">
        <v>65</v>
      </c>
      <c r="P199" s="81">
        <v>1332.35</v>
      </c>
      <c r="Q199" s="88">
        <f t="shared" si="12"/>
        <v>-2.8365291062315556E-3</v>
      </c>
    </row>
    <row r="200" spans="2:17" x14ac:dyDescent="0.2">
      <c r="B200" s="76" t="s">
        <v>11</v>
      </c>
      <c r="C200" s="77">
        <v>43454</v>
      </c>
      <c r="D200" s="78">
        <v>142814</v>
      </c>
      <c r="E200" s="78">
        <v>4462680680</v>
      </c>
      <c r="F200" s="78">
        <v>30580</v>
      </c>
      <c r="G200" s="78">
        <v>31420</v>
      </c>
      <c r="H200" s="78">
        <v>31248.2</v>
      </c>
      <c r="I200" s="78">
        <v>30580</v>
      </c>
      <c r="J200" s="78">
        <v>-1.42</v>
      </c>
      <c r="K200" s="78">
        <v>-440</v>
      </c>
      <c r="L200" s="85">
        <f t="shared" si="11"/>
        <v>-1.4184397163120588E-2</v>
      </c>
      <c r="N200" s="79">
        <v>43454</v>
      </c>
      <c r="O200" s="80" t="s">
        <v>65</v>
      </c>
      <c r="P200" s="81">
        <v>1298.3699999999999</v>
      </c>
      <c r="Q200" s="88">
        <f t="shared" si="12"/>
        <v>-2.5503809059181148E-2</v>
      </c>
    </row>
    <row r="201" spans="2:17" x14ac:dyDescent="0.2">
      <c r="B201" s="76" t="s">
        <v>11</v>
      </c>
      <c r="C201" s="77">
        <v>43455</v>
      </c>
      <c r="D201" s="78">
        <v>254844</v>
      </c>
      <c r="E201" s="78">
        <v>7639994960</v>
      </c>
      <c r="F201" s="78">
        <v>29600</v>
      </c>
      <c r="G201" s="78">
        <v>30620</v>
      </c>
      <c r="H201" s="78">
        <v>29979.1</v>
      </c>
      <c r="I201" s="78">
        <v>29600</v>
      </c>
      <c r="J201" s="78">
        <v>-3.2</v>
      </c>
      <c r="K201" s="78">
        <v>-980</v>
      </c>
      <c r="L201" s="85">
        <f t="shared" si="11"/>
        <v>-3.2047089601046408E-2</v>
      </c>
      <c r="N201" s="79">
        <v>43455</v>
      </c>
      <c r="O201" s="80" t="s">
        <v>65</v>
      </c>
      <c r="P201" s="81">
        <v>1301.8599999999999</v>
      </c>
      <c r="Q201" s="88">
        <f t="shared" si="12"/>
        <v>2.687985705153384E-3</v>
      </c>
    </row>
    <row r="202" spans="2:17" x14ac:dyDescent="0.2">
      <c r="B202" s="76" t="s">
        <v>11</v>
      </c>
      <c r="C202" s="77">
        <v>43458</v>
      </c>
      <c r="D202" s="78">
        <v>4300</v>
      </c>
      <c r="E202" s="78">
        <v>130248400</v>
      </c>
      <c r="F202" s="78">
        <v>30400</v>
      </c>
      <c r="G202" s="78">
        <v>30400</v>
      </c>
      <c r="H202" s="78">
        <v>30290.33</v>
      </c>
      <c r="I202" s="78">
        <v>29700</v>
      </c>
      <c r="J202" s="78">
        <v>2.7</v>
      </c>
      <c r="K202" s="78">
        <v>800</v>
      </c>
      <c r="L202" s="85">
        <f t="shared" si="11"/>
        <v>2.7027027027026973E-2</v>
      </c>
      <c r="N202" s="79">
        <v>43458</v>
      </c>
      <c r="O202" s="80" t="s">
        <v>65</v>
      </c>
      <c r="P202" s="81">
        <v>1301.5999999999999</v>
      </c>
      <c r="Q202" s="88">
        <f t="shared" si="12"/>
        <v>-1.9971425498899187E-4</v>
      </c>
    </row>
    <row r="203" spans="2:17" x14ac:dyDescent="0.2">
      <c r="B203" s="76" t="s">
        <v>11</v>
      </c>
      <c r="C203" s="77">
        <v>43460</v>
      </c>
      <c r="D203" s="78">
        <v>423566</v>
      </c>
      <c r="E203" s="78">
        <v>12507523640</v>
      </c>
      <c r="F203" s="78">
        <v>30200</v>
      </c>
      <c r="G203" s="78">
        <v>30500</v>
      </c>
      <c r="H203" s="78">
        <v>29529.1</v>
      </c>
      <c r="I203" s="78">
        <v>29400</v>
      </c>
      <c r="J203" s="78">
        <v>-0.66</v>
      </c>
      <c r="K203" s="78">
        <v>-200</v>
      </c>
      <c r="L203" s="85">
        <f t="shared" si="11"/>
        <v>-6.5789473684210176E-3</v>
      </c>
      <c r="N203" s="79">
        <v>43460</v>
      </c>
      <c r="O203" s="80" t="s">
        <v>65</v>
      </c>
      <c r="P203" s="81">
        <v>1329.15</v>
      </c>
      <c r="Q203" s="88">
        <f t="shared" si="12"/>
        <v>2.116625691456675E-2</v>
      </c>
    </row>
    <row r="204" spans="2:17" x14ac:dyDescent="0.2">
      <c r="B204" s="76" t="s">
        <v>11</v>
      </c>
      <c r="C204" s="77">
        <v>43461</v>
      </c>
      <c r="D204" s="78">
        <v>15539</v>
      </c>
      <c r="E204" s="78">
        <v>476063040</v>
      </c>
      <c r="F204" s="78">
        <v>30880</v>
      </c>
      <c r="G204" s="78">
        <v>31000</v>
      </c>
      <c r="H204" s="78">
        <v>30636.66</v>
      </c>
      <c r="I204" s="78">
        <v>30200</v>
      </c>
      <c r="J204" s="78">
        <v>2.25</v>
      </c>
      <c r="K204" s="78">
        <v>680</v>
      </c>
      <c r="L204" s="85">
        <f t="shared" si="11"/>
        <v>2.251655629139071E-2</v>
      </c>
      <c r="N204" s="79">
        <v>43461</v>
      </c>
      <c r="O204" s="80" t="s">
        <v>65</v>
      </c>
      <c r="P204" s="81">
        <v>1324.99</v>
      </c>
      <c r="Q204" s="88">
        <f t="shared" si="12"/>
        <v>-3.1298198096528784E-3</v>
      </c>
    </row>
    <row r="205" spans="2:17" x14ac:dyDescent="0.2">
      <c r="B205" s="76" t="s">
        <v>11</v>
      </c>
      <c r="C205" s="77">
        <v>43462</v>
      </c>
      <c r="D205" s="78">
        <v>102861</v>
      </c>
      <c r="E205" s="78">
        <v>3177166040</v>
      </c>
      <c r="F205" s="78">
        <v>30920</v>
      </c>
      <c r="G205" s="78">
        <v>31000</v>
      </c>
      <c r="H205" s="78">
        <v>30887.96</v>
      </c>
      <c r="I205" s="78">
        <v>30720</v>
      </c>
      <c r="J205" s="78">
        <v>0.13</v>
      </c>
      <c r="K205" s="78">
        <v>40</v>
      </c>
      <c r="L205" s="85">
        <f t="shared" si="11"/>
        <v>1.2953367875647714E-3</v>
      </c>
      <c r="N205" s="79">
        <v>43462</v>
      </c>
      <c r="O205" s="80" t="s">
        <v>65</v>
      </c>
      <c r="P205" s="81">
        <v>1325.93</v>
      </c>
      <c r="Q205" s="88">
        <f t="shared" si="12"/>
        <v>7.0943931652323045E-4</v>
      </c>
    </row>
    <row r="206" spans="2:17" x14ac:dyDescent="0.2">
      <c r="B206" s="76" t="s">
        <v>11</v>
      </c>
      <c r="C206" s="77">
        <v>43467</v>
      </c>
      <c r="D206" s="78">
        <v>38075</v>
      </c>
      <c r="E206" s="78">
        <v>1199494360</v>
      </c>
      <c r="F206" s="78">
        <v>32000</v>
      </c>
      <c r="G206" s="78">
        <v>32000</v>
      </c>
      <c r="H206" s="78">
        <v>31503.46</v>
      </c>
      <c r="I206" s="78">
        <v>30920</v>
      </c>
      <c r="J206" s="78">
        <v>3.49</v>
      </c>
      <c r="K206" s="78">
        <v>1080</v>
      </c>
      <c r="L206" s="85">
        <f t="shared" si="11"/>
        <v>3.4928848641655907E-2</v>
      </c>
      <c r="N206" s="79">
        <v>43467</v>
      </c>
      <c r="O206" s="80" t="s">
        <v>65</v>
      </c>
      <c r="P206" s="81">
        <v>1332.8</v>
      </c>
      <c r="Q206" s="88">
        <f t="shared" si="12"/>
        <v>5.1812689961008296E-3</v>
      </c>
    </row>
    <row r="207" spans="2:17" x14ac:dyDescent="0.2">
      <c r="B207" s="76" t="s">
        <v>11</v>
      </c>
      <c r="C207" s="77">
        <v>43468</v>
      </c>
      <c r="D207" s="78">
        <v>4032</v>
      </c>
      <c r="E207" s="78">
        <v>128895860</v>
      </c>
      <c r="F207" s="78">
        <v>32000</v>
      </c>
      <c r="G207" s="78">
        <v>32000</v>
      </c>
      <c r="H207" s="78">
        <v>31968.22</v>
      </c>
      <c r="I207" s="78">
        <v>32000</v>
      </c>
      <c r="J207" s="78">
        <v>0</v>
      </c>
      <c r="K207" s="78">
        <v>0</v>
      </c>
      <c r="L207" s="85">
        <f t="shared" si="11"/>
        <v>0</v>
      </c>
      <c r="N207" s="79">
        <v>43468</v>
      </c>
      <c r="O207" s="80" t="s">
        <v>65</v>
      </c>
      <c r="P207" s="81">
        <v>1348.53</v>
      </c>
      <c r="Q207" s="88">
        <f t="shared" si="12"/>
        <v>1.1802220888355253E-2</v>
      </c>
    </row>
    <row r="208" spans="2:17" x14ac:dyDescent="0.2">
      <c r="B208" s="76" t="s">
        <v>11</v>
      </c>
      <c r="C208" s="77">
        <v>43469</v>
      </c>
      <c r="D208" s="78">
        <v>76278</v>
      </c>
      <c r="E208" s="78">
        <v>2462849000</v>
      </c>
      <c r="F208" s="78">
        <v>32200</v>
      </c>
      <c r="G208" s="78">
        <v>32320</v>
      </c>
      <c r="H208" s="78">
        <v>32287.8</v>
      </c>
      <c r="I208" s="78">
        <v>32200</v>
      </c>
      <c r="J208" s="78">
        <v>0.63</v>
      </c>
      <c r="K208" s="78">
        <v>200</v>
      </c>
      <c r="L208" s="85">
        <f t="shared" si="11"/>
        <v>6.2500000000000888E-3</v>
      </c>
      <c r="N208" s="79">
        <v>43469</v>
      </c>
      <c r="O208" s="80" t="s">
        <v>65</v>
      </c>
      <c r="P208" s="81">
        <v>1356.75</v>
      </c>
      <c r="Q208" s="88">
        <f t="shared" si="12"/>
        <v>6.0955262396831245E-3</v>
      </c>
    </row>
    <row r="209" spans="2:17" x14ac:dyDescent="0.2">
      <c r="B209" s="76" t="s">
        <v>11</v>
      </c>
      <c r="C209" s="77">
        <v>43473</v>
      </c>
      <c r="D209" s="78">
        <v>82253</v>
      </c>
      <c r="E209" s="78">
        <v>2675294600</v>
      </c>
      <c r="F209" s="78">
        <v>33000</v>
      </c>
      <c r="G209" s="78">
        <v>33000</v>
      </c>
      <c r="H209" s="78">
        <v>32525.19</v>
      </c>
      <c r="I209" s="78">
        <v>32200</v>
      </c>
      <c r="J209" s="78">
        <v>2.48</v>
      </c>
      <c r="K209" s="78">
        <v>800</v>
      </c>
      <c r="L209" s="85">
        <f t="shared" si="11"/>
        <v>2.4844720496894457E-2</v>
      </c>
      <c r="N209" s="79">
        <v>43473</v>
      </c>
      <c r="O209" s="80" t="s">
        <v>65</v>
      </c>
      <c r="P209" s="81">
        <v>1368.24</v>
      </c>
      <c r="Q209" s="88">
        <f t="shared" si="12"/>
        <v>8.4687672747374432E-3</v>
      </c>
    </row>
    <row r="210" spans="2:17" x14ac:dyDescent="0.2">
      <c r="B210" s="76" t="s">
        <v>11</v>
      </c>
      <c r="C210" s="77">
        <v>43474</v>
      </c>
      <c r="D210" s="78">
        <v>81229</v>
      </c>
      <c r="E210" s="78">
        <v>2691119980</v>
      </c>
      <c r="F210" s="78">
        <v>33220</v>
      </c>
      <c r="G210" s="78">
        <v>33400</v>
      </c>
      <c r="H210" s="78">
        <v>33130.04</v>
      </c>
      <c r="I210" s="78">
        <v>33000</v>
      </c>
      <c r="J210" s="78">
        <v>0.67</v>
      </c>
      <c r="K210" s="78">
        <v>220</v>
      </c>
      <c r="L210" s="85">
        <f t="shared" si="11"/>
        <v>6.6666666666665986E-3</v>
      </c>
      <c r="N210" s="79">
        <v>43474</v>
      </c>
      <c r="O210" s="80" t="s">
        <v>65</v>
      </c>
      <c r="P210" s="81">
        <v>1377.61</v>
      </c>
      <c r="Q210" s="88">
        <f t="shared" si="12"/>
        <v>6.8482137636671769E-3</v>
      </c>
    </row>
    <row r="211" spans="2:17" x14ac:dyDescent="0.2">
      <c r="B211" s="76" t="s">
        <v>11</v>
      </c>
      <c r="C211" s="77">
        <v>43475</v>
      </c>
      <c r="D211" s="78">
        <v>39796</v>
      </c>
      <c r="E211" s="78">
        <v>1331032540</v>
      </c>
      <c r="F211" s="78">
        <v>33800</v>
      </c>
      <c r="G211" s="78">
        <v>33800</v>
      </c>
      <c r="H211" s="78">
        <v>33446.39</v>
      </c>
      <c r="I211" s="78">
        <v>32700</v>
      </c>
      <c r="J211" s="78">
        <v>1.75</v>
      </c>
      <c r="K211" s="78">
        <v>580</v>
      </c>
      <c r="L211" s="85">
        <f t="shared" si="11"/>
        <v>1.7459361830222786E-2</v>
      </c>
      <c r="N211" s="79">
        <v>43475</v>
      </c>
      <c r="O211" s="80" t="s">
        <v>65</v>
      </c>
      <c r="P211" s="81">
        <v>1384.07</v>
      </c>
      <c r="Q211" s="88">
        <f t="shared" si="12"/>
        <v>4.6892807107963286E-3</v>
      </c>
    </row>
    <row r="212" spans="2:17" x14ac:dyDescent="0.2">
      <c r="B212" s="76" t="s">
        <v>11</v>
      </c>
      <c r="C212" s="77">
        <v>43476</v>
      </c>
      <c r="D212" s="78">
        <v>255214</v>
      </c>
      <c r="E212" s="78">
        <v>8703099660</v>
      </c>
      <c r="F212" s="78">
        <v>34280</v>
      </c>
      <c r="G212" s="78">
        <v>34480</v>
      </c>
      <c r="H212" s="78">
        <v>34101.18</v>
      </c>
      <c r="I212" s="78">
        <v>33160</v>
      </c>
      <c r="J212" s="78">
        <v>1.42</v>
      </c>
      <c r="K212" s="78">
        <v>480</v>
      </c>
      <c r="L212" s="85">
        <f t="shared" si="11"/>
        <v>1.4201183431952646E-2</v>
      </c>
      <c r="N212" s="79">
        <v>43476</v>
      </c>
      <c r="O212" s="80" t="s">
        <v>65</v>
      </c>
      <c r="P212" s="81">
        <v>1388.38</v>
      </c>
      <c r="Q212" s="88">
        <f t="shared" si="12"/>
        <v>3.1140043494910508E-3</v>
      </c>
    </row>
    <row r="213" spans="2:17" x14ac:dyDescent="0.2">
      <c r="B213" s="76" t="s">
        <v>11</v>
      </c>
      <c r="C213" s="77">
        <v>43479</v>
      </c>
      <c r="D213" s="78">
        <v>25619</v>
      </c>
      <c r="E213" s="78">
        <v>879144180</v>
      </c>
      <c r="F213" s="78">
        <v>34280</v>
      </c>
      <c r="G213" s="78">
        <v>34420</v>
      </c>
      <c r="H213" s="78">
        <v>34316.1</v>
      </c>
      <c r="I213" s="78">
        <v>34080</v>
      </c>
      <c r="J213" s="78">
        <v>0</v>
      </c>
      <c r="K213" s="78">
        <v>0</v>
      </c>
      <c r="L213" s="85">
        <f t="shared" si="11"/>
        <v>0</v>
      </c>
      <c r="N213" s="79">
        <v>43479</v>
      </c>
      <c r="O213" s="80" t="s">
        <v>65</v>
      </c>
      <c r="P213" s="81">
        <v>1393.2</v>
      </c>
      <c r="Q213" s="88">
        <f t="shared" si="12"/>
        <v>3.4716720206282581E-3</v>
      </c>
    </row>
    <row r="214" spans="2:17" x14ac:dyDescent="0.2">
      <c r="B214" s="76" t="s">
        <v>11</v>
      </c>
      <c r="C214" s="77">
        <v>43480</v>
      </c>
      <c r="D214" s="78">
        <v>42803</v>
      </c>
      <c r="E214" s="78">
        <v>1472372980</v>
      </c>
      <c r="F214" s="78">
        <v>34700</v>
      </c>
      <c r="G214" s="78">
        <v>34700</v>
      </c>
      <c r="H214" s="78">
        <v>34398.83</v>
      </c>
      <c r="I214" s="78">
        <v>34200</v>
      </c>
      <c r="J214" s="78">
        <v>1.23</v>
      </c>
      <c r="K214" s="78">
        <v>420</v>
      </c>
      <c r="L214" s="85">
        <f t="shared" si="11"/>
        <v>1.225204200700114E-2</v>
      </c>
      <c r="N214" s="79">
        <v>43480</v>
      </c>
      <c r="O214" s="80" t="s">
        <v>65</v>
      </c>
      <c r="P214" s="81">
        <v>1393.09</v>
      </c>
      <c r="Q214" s="88">
        <f t="shared" si="12"/>
        <v>-7.8954923916296771E-5</v>
      </c>
    </row>
    <row r="215" spans="2:17" x14ac:dyDescent="0.2">
      <c r="B215" s="76" t="s">
        <v>11</v>
      </c>
      <c r="C215" s="77">
        <v>43481</v>
      </c>
      <c r="D215" s="78">
        <v>46538</v>
      </c>
      <c r="E215" s="78">
        <v>1596175760</v>
      </c>
      <c r="F215" s="78">
        <v>34300</v>
      </c>
      <c r="G215" s="78">
        <v>34400</v>
      </c>
      <c r="H215" s="78">
        <v>34298.33</v>
      </c>
      <c r="I215" s="78">
        <v>34240</v>
      </c>
      <c r="J215" s="78">
        <v>-1.1499999999999999</v>
      </c>
      <c r="K215" s="78">
        <v>-400</v>
      </c>
      <c r="L215" s="85">
        <f t="shared" si="11"/>
        <v>-1.1527377521613813E-2</v>
      </c>
      <c r="N215" s="79">
        <v>43481</v>
      </c>
      <c r="O215" s="80" t="s">
        <v>65</v>
      </c>
      <c r="P215" s="81">
        <v>1391.34</v>
      </c>
      <c r="Q215" s="88">
        <f t="shared" si="12"/>
        <v>-1.2562002454974408E-3</v>
      </c>
    </row>
    <row r="216" spans="2:17" x14ac:dyDescent="0.2">
      <c r="B216" s="76" t="s">
        <v>11</v>
      </c>
      <c r="C216" s="77">
        <v>43482</v>
      </c>
      <c r="D216" s="78">
        <v>168592</v>
      </c>
      <c r="E216" s="78">
        <v>5773579960</v>
      </c>
      <c r="F216" s="78">
        <v>34260</v>
      </c>
      <c r="G216" s="78">
        <v>34280</v>
      </c>
      <c r="H216" s="78">
        <v>34245.870000000003</v>
      </c>
      <c r="I216" s="78">
        <v>34200</v>
      </c>
      <c r="J216" s="78">
        <v>-0.12</v>
      </c>
      <c r="K216" s="78">
        <v>-40</v>
      </c>
      <c r="L216" s="85">
        <f t="shared" si="11"/>
        <v>-1.1661807580174433E-3</v>
      </c>
      <c r="N216" s="79">
        <v>43482</v>
      </c>
      <c r="O216" s="80" t="s">
        <v>65</v>
      </c>
      <c r="P216" s="81">
        <v>1391.42</v>
      </c>
      <c r="Q216" s="88">
        <f t="shared" si="12"/>
        <v>5.7498526600419098E-5</v>
      </c>
    </row>
    <row r="217" spans="2:17" x14ac:dyDescent="0.2">
      <c r="B217" s="76" t="s">
        <v>11</v>
      </c>
      <c r="C217" s="77">
        <v>43483</v>
      </c>
      <c r="D217" s="78">
        <v>454007</v>
      </c>
      <c r="E217" s="78">
        <v>15527678120</v>
      </c>
      <c r="F217" s="78">
        <v>34300</v>
      </c>
      <c r="G217" s="78">
        <v>34400</v>
      </c>
      <c r="H217" s="78">
        <v>34201.410000000003</v>
      </c>
      <c r="I217" s="78">
        <v>33920</v>
      </c>
      <c r="J217" s="78">
        <v>0.12</v>
      </c>
      <c r="K217" s="78">
        <v>40</v>
      </c>
      <c r="L217" s="85">
        <f t="shared" si="11"/>
        <v>1.1675423234092097E-3</v>
      </c>
      <c r="N217" s="79">
        <v>43483</v>
      </c>
      <c r="O217" s="80" t="s">
        <v>65</v>
      </c>
      <c r="P217" s="81">
        <v>1392.95</v>
      </c>
      <c r="Q217" s="88">
        <f t="shared" si="12"/>
        <v>1.0995960960744622E-3</v>
      </c>
    </row>
    <row r="218" spans="2:17" x14ac:dyDescent="0.2">
      <c r="B218" s="76" t="s">
        <v>11</v>
      </c>
      <c r="C218" s="77">
        <v>43486</v>
      </c>
      <c r="D218" s="78">
        <v>6249</v>
      </c>
      <c r="E218" s="78">
        <v>212603660</v>
      </c>
      <c r="F218" s="78">
        <v>34100</v>
      </c>
      <c r="G218" s="78">
        <v>34100</v>
      </c>
      <c r="H218" s="78">
        <v>34022.03</v>
      </c>
      <c r="I218" s="78">
        <v>33800</v>
      </c>
      <c r="J218" s="78">
        <v>-0.57999999999999996</v>
      </c>
      <c r="K218" s="78">
        <v>-200</v>
      </c>
      <c r="L218" s="85">
        <f t="shared" si="11"/>
        <v>-5.8309037900874383E-3</v>
      </c>
      <c r="N218" s="79">
        <v>43486</v>
      </c>
      <c r="O218" s="80" t="s">
        <v>65</v>
      </c>
      <c r="P218" s="81">
        <v>1398.94</v>
      </c>
      <c r="Q218" s="88">
        <f t="shared" si="12"/>
        <v>4.3002261387703467E-3</v>
      </c>
    </row>
    <row r="219" spans="2:17" x14ac:dyDescent="0.2">
      <c r="B219" s="76" t="s">
        <v>11</v>
      </c>
      <c r="C219" s="77">
        <v>43487</v>
      </c>
      <c r="D219" s="78">
        <v>62287</v>
      </c>
      <c r="E219" s="78">
        <v>2136033920</v>
      </c>
      <c r="F219" s="78">
        <v>34480</v>
      </c>
      <c r="G219" s="78">
        <v>34740</v>
      </c>
      <c r="H219" s="78">
        <v>34293.410000000003</v>
      </c>
      <c r="I219" s="78">
        <v>34020</v>
      </c>
      <c r="J219" s="78">
        <v>1.1100000000000001</v>
      </c>
      <c r="K219" s="78">
        <v>380</v>
      </c>
      <c r="L219" s="85">
        <f t="shared" si="11"/>
        <v>1.1143695014662836E-2</v>
      </c>
      <c r="N219" s="79">
        <v>43487</v>
      </c>
      <c r="O219" s="80" t="s">
        <v>65</v>
      </c>
      <c r="P219" s="81">
        <v>1403.94</v>
      </c>
      <c r="Q219" s="88">
        <f t="shared" si="12"/>
        <v>3.5741347019886405E-3</v>
      </c>
    </row>
    <row r="220" spans="2:17" x14ac:dyDescent="0.2">
      <c r="B220" s="76" t="s">
        <v>11</v>
      </c>
      <c r="C220" s="77">
        <v>43488</v>
      </c>
      <c r="D220" s="78">
        <v>15825</v>
      </c>
      <c r="E220" s="78">
        <v>547071400</v>
      </c>
      <c r="F220" s="78">
        <v>34780</v>
      </c>
      <c r="G220" s="78">
        <v>34780</v>
      </c>
      <c r="H220" s="78">
        <v>34570.07</v>
      </c>
      <c r="I220" s="78">
        <v>34420</v>
      </c>
      <c r="J220" s="78">
        <v>0.87</v>
      </c>
      <c r="K220" s="78">
        <v>300</v>
      </c>
      <c r="L220" s="85">
        <f t="shared" si="11"/>
        <v>8.7006960556843538E-3</v>
      </c>
      <c r="N220" s="79">
        <v>43488</v>
      </c>
      <c r="O220" s="80" t="s">
        <v>65</v>
      </c>
      <c r="P220" s="81">
        <v>1406.52</v>
      </c>
      <c r="Q220" s="88">
        <f t="shared" si="12"/>
        <v>1.8376853711696839E-3</v>
      </c>
    </row>
    <row r="221" spans="2:17" x14ac:dyDescent="0.2">
      <c r="B221" s="76" t="s">
        <v>11</v>
      </c>
      <c r="C221" s="77">
        <v>43489</v>
      </c>
      <c r="D221" s="78">
        <v>149737</v>
      </c>
      <c r="E221" s="78">
        <v>5219460120</v>
      </c>
      <c r="F221" s="78">
        <v>34840</v>
      </c>
      <c r="G221" s="78">
        <v>35080</v>
      </c>
      <c r="H221" s="78">
        <v>34857.519999999997</v>
      </c>
      <c r="I221" s="78">
        <v>34700</v>
      </c>
      <c r="J221" s="78">
        <v>0.17</v>
      </c>
      <c r="K221" s="78">
        <v>60</v>
      </c>
      <c r="L221" s="85">
        <f t="shared" si="11"/>
        <v>1.7251293847038163E-3</v>
      </c>
      <c r="N221" s="79">
        <v>43489</v>
      </c>
      <c r="O221" s="80" t="s">
        <v>65</v>
      </c>
      <c r="P221" s="81">
        <v>1416.76</v>
      </c>
      <c r="Q221" s="88">
        <f t="shared" si="12"/>
        <v>7.2803799448284412E-3</v>
      </c>
    </row>
    <row r="222" spans="2:17" x14ac:dyDescent="0.2">
      <c r="B222" s="76" t="s">
        <v>11</v>
      </c>
      <c r="C222" s="77">
        <v>43490</v>
      </c>
      <c r="D222" s="78">
        <v>55654</v>
      </c>
      <c r="E222" s="78">
        <v>1968399820</v>
      </c>
      <c r="F222" s="78">
        <v>35600</v>
      </c>
      <c r="G222" s="78">
        <v>35600</v>
      </c>
      <c r="H222" s="78">
        <v>35368.519999999997</v>
      </c>
      <c r="I222" s="78">
        <v>34860</v>
      </c>
      <c r="J222" s="78">
        <v>2.1800000000000002</v>
      </c>
      <c r="K222" s="78">
        <v>760</v>
      </c>
      <c r="L222" s="85">
        <f t="shared" si="11"/>
        <v>2.1814006888633664E-2</v>
      </c>
      <c r="N222" s="79">
        <v>43490</v>
      </c>
      <c r="O222" s="80" t="s">
        <v>65</v>
      </c>
      <c r="P222" s="81">
        <v>1425.47</v>
      </c>
      <c r="Q222" s="88">
        <f t="shared" si="12"/>
        <v>6.1478302605946222E-3</v>
      </c>
    </row>
    <row r="223" spans="2:17" x14ac:dyDescent="0.2">
      <c r="B223" s="76" t="s">
        <v>11</v>
      </c>
      <c r="C223" s="77">
        <v>43493</v>
      </c>
      <c r="D223" s="78">
        <v>414354</v>
      </c>
      <c r="E223" s="78">
        <v>14873102040</v>
      </c>
      <c r="F223" s="78">
        <v>35900</v>
      </c>
      <c r="G223" s="78">
        <v>35980</v>
      </c>
      <c r="H223" s="78">
        <v>35894.67</v>
      </c>
      <c r="I223" s="78">
        <v>35040</v>
      </c>
      <c r="J223" s="78">
        <v>0.84</v>
      </c>
      <c r="K223" s="78">
        <v>300</v>
      </c>
      <c r="L223" s="85">
        <f t="shared" si="11"/>
        <v>8.4269662921347965E-3</v>
      </c>
      <c r="N223" s="79">
        <v>43493</v>
      </c>
      <c r="O223" s="80" t="s">
        <v>65</v>
      </c>
      <c r="P223" s="81">
        <v>1430.18</v>
      </c>
      <c r="Q223" s="88">
        <f t="shared" si="12"/>
        <v>3.30417336036537E-3</v>
      </c>
    </row>
    <row r="224" spans="2:17" x14ac:dyDescent="0.2">
      <c r="B224" s="76" t="s">
        <v>11</v>
      </c>
      <c r="C224" s="77">
        <v>43494</v>
      </c>
      <c r="D224" s="78">
        <v>27410</v>
      </c>
      <c r="E224" s="78">
        <v>973114600</v>
      </c>
      <c r="F224" s="78">
        <v>35000</v>
      </c>
      <c r="G224" s="78">
        <v>35960</v>
      </c>
      <c r="H224" s="78">
        <v>35502.17</v>
      </c>
      <c r="I224" s="78">
        <v>35000</v>
      </c>
      <c r="J224" s="78">
        <v>-2.5099999999999998</v>
      </c>
      <c r="K224" s="78">
        <v>-900</v>
      </c>
      <c r="L224" s="85">
        <f t="shared" si="11"/>
        <v>-2.5069637883008311E-2</v>
      </c>
      <c r="N224" s="79">
        <v>43494</v>
      </c>
      <c r="O224" s="80" t="s">
        <v>65</v>
      </c>
      <c r="P224" s="81">
        <v>1437.45</v>
      </c>
      <c r="Q224" s="88">
        <f t="shared" si="12"/>
        <v>5.0832762309638291E-3</v>
      </c>
    </row>
    <row r="225" spans="2:17" x14ac:dyDescent="0.2">
      <c r="B225" s="76" t="s">
        <v>11</v>
      </c>
      <c r="C225" s="77">
        <v>43495</v>
      </c>
      <c r="D225" s="78">
        <v>98647</v>
      </c>
      <c r="E225" s="78">
        <v>3476149360</v>
      </c>
      <c r="F225" s="78">
        <v>35380</v>
      </c>
      <c r="G225" s="78">
        <v>35500</v>
      </c>
      <c r="H225" s="78">
        <v>35238.269999999997</v>
      </c>
      <c r="I225" s="78">
        <v>35000</v>
      </c>
      <c r="J225" s="78">
        <v>1.0900000000000001</v>
      </c>
      <c r="K225" s="78">
        <v>380</v>
      </c>
      <c r="L225" s="85">
        <f t="shared" si="11"/>
        <v>1.0857142857142899E-2</v>
      </c>
      <c r="N225" s="79">
        <v>43495</v>
      </c>
      <c r="O225" s="80" t="s">
        <v>65</v>
      </c>
      <c r="P225" s="81">
        <v>1449.65</v>
      </c>
      <c r="Q225" s="88">
        <f t="shared" si="12"/>
        <v>8.4872517304950268E-3</v>
      </c>
    </row>
    <row r="226" spans="2:17" x14ac:dyDescent="0.2">
      <c r="B226" s="76" t="s">
        <v>11</v>
      </c>
      <c r="C226" s="77">
        <v>43496</v>
      </c>
      <c r="D226" s="78">
        <v>122291</v>
      </c>
      <c r="E226" s="78">
        <v>4355818680</v>
      </c>
      <c r="F226" s="78">
        <v>35640</v>
      </c>
      <c r="G226" s="78">
        <v>35880</v>
      </c>
      <c r="H226" s="78">
        <v>35618.47</v>
      </c>
      <c r="I226" s="78">
        <v>35100</v>
      </c>
      <c r="J226" s="78">
        <v>0.73</v>
      </c>
      <c r="K226" s="78">
        <v>260</v>
      </c>
      <c r="L226" s="85">
        <f t="shared" si="11"/>
        <v>7.3487846240813948E-3</v>
      </c>
      <c r="N226" s="79">
        <v>43496</v>
      </c>
      <c r="O226" s="80" t="s">
        <v>65</v>
      </c>
      <c r="P226" s="81">
        <v>1447.01</v>
      </c>
      <c r="Q226" s="88">
        <f t="shared" si="12"/>
        <v>-1.8211292380919675E-3</v>
      </c>
    </row>
    <row r="227" spans="2:17" x14ac:dyDescent="0.2">
      <c r="B227" s="76" t="s">
        <v>11</v>
      </c>
      <c r="C227" s="77">
        <v>43497</v>
      </c>
      <c r="D227" s="78">
        <v>35240</v>
      </c>
      <c r="E227" s="78">
        <v>1281600380</v>
      </c>
      <c r="F227" s="78">
        <v>36680</v>
      </c>
      <c r="G227" s="78">
        <v>36680</v>
      </c>
      <c r="H227" s="78">
        <v>36367.769999999997</v>
      </c>
      <c r="I227" s="78">
        <v>35300</v>
      </c>
      <c r="J227" s="78">
        <v>2.92</v>
      </c>
      <c r="K227" s="78">
        <v>1040</v>
      </c>
      <c r="L227" s="85">
        <f t="shared" si="11"/>
        <v>2.9180695847362603E-2</v>
      </c>
      <c r="N227" s="79">
        <v>43497</v>
      </c>
      <c r="O227" s="80" t="s">
        <v>65</v>
      </c>
      <c r="P227" s="81">
        <v>1462.03</v>
      </c>
      <c r="Q227" s="88">
        <f t="shared" si="12"/>
        <v>1.0380025017104222E-2</v>
      </c>
    </row>
    <row r="228" spans="2:17" x14ac:dyDescent="0.2">
      <c r="B228" s="76" t="s">
        <v>11</v>
      </c>
      <c r="C228" s="77">
        <v>43500</v>
      </c>
      <c r="D228" s="78">
        <v>67214</v>
      </c>
      <c r="E228" s="78">
        <v>2462391520</v>
      </c>
      <c r="F228" s="78">
        <v>36600</v>
      </c>
      <c r="G228" s="78">
        <v>36700</v>
      </c>
      <c r="H228" s="78">
        <v>36635.1</v>
      </c>
      <c r="I228" s="78">
        <v>36580</v>
      </c>
      <c r="J228" s="78">
        <v>-0.22</v>
      </c>
      <c r="K228" s="78">
        <v>-80</v>
      </c>
      <c r="L228" s="85">
        <f t="shared" si="11"/>
        <v>-2.1810250817884125E-3</v>
      </c>
      <c r="N228" s="79">
        <v>43500</v>
      </c>
      <c r="O228" s="80" t="s">
        <v>65</v>
      </c>
      <c r="P228" s="81">
        <v>1474.94</v>
      </c>
      <c r="Q228" s="88">
        <f t="shared" si="12"/>
        <v>8.8301881630337142E-3</v>
      </c>
    </row>
    <row r="229" spans="2:17" x14ac:dyDescent="0.2">
      <c r="B229" s="76" t="s">
        <v>11</v>
      </c>
      <c r="C229" s="77">
        <v>43501</v>
      </c>
      <c r="D229" s="78">
        <v>35154</v>
      </c>
      <c r="E229" s="78">
        <v>1302304380</v>
      </c>
      <c r="F229" s="78">
        <v>36820</v>
      </c>
      <c r="G229" s="78">
        <v>37580</v>
      </c>
      <c r="H229" s="78">
        <v>37045.699999999997</v>
      </c>
      <c r="I229" s="78">
        <v>36440</v>
      </c>
      <c r="J229" s="78">
        <v>0.6</v>
      </c>
      <c r="K229" s="78">
        <v>220</v>
      </c>
      <c r="L229" s="85">
        <f t="shared" si="11"/>
        <v>6.0109289617487072E-3</v>
      </c>
      <c r="N229" s="79">
        <v>43501</v>
      </c>
      <c r="O229" s="80" t="s">
        <v>65</v>
      </c>
      <c r="P229" s="81">
        <v>1493.39</v>
      </c>
      <c r="Q229" s="88">
        <f t="shared" si="12"/>
        <v>1.2508983416274599E-2</v>
      </c>
    </row>
    <row r="230" spans="2:17" x14ac:dyDescent="0.2">
      <c r="B230" s="76" t="s">
        <v>11</v>
      </c>
      <c r="C230" s="77">
        <v>43502</v>
      </c>
      <c r="D230" s="78">
        <v>57418</v>
      </c>
      <c r="E230" s="78">
        <v>2099640380</v>
      </c>
      <c r="F230" s="78">
        <v>36400</v>
      </c>
      <c r="G230" s="78">
        <v>36860</v>
      </c>
      <c r="H230" s="78">
        <v>36567.629999999997</v>
      </c>
      <c r="I230" s="78">
        <v>36400</v>
      </c>
      <c r="J230" s="78">
        <v>-1.1399999999999999</v>
      </c>
      <c r="K230" s="78">
        <v>-420</v>
      </c>
      <c r="L230" s="85">
        <f t="shared" si="11"/>
        <v>-1.1406844106463865E-2</v>
      </c>
      <c r="N230" s="79">
        <v>43502</v>
      </c>
      <c r="O230" s="80" t="s">
        <v>65</v>
      </c>
      <c r="P230" s="81">
        <v>1488.9</v>
      </c>
      <c r="Q230" s="88">
        <f t="shared" si="12"/>
        <v>-3.006582339509456E-3</v>
      </c>
    </row>
    <row r="231" spans="2:17" x14ac:dyDescent="0.2">
      <c r="B231" s="76" t="s">
        <v>11</v>
      </c>
      <c r="C231" s="77">
        <v>43503</v>
      </c>
      <c r="D231" s="78">
        <v>283130</v>
      </c>
      <c r="E231" s="78">
        <v>10093901920</v>
      </c>
      <c r="F231" s="78">
        <v>35780</v>
      </c>
      <c r="G231" s="78">
        <v>35960</v>
      </c>
      <c r="H231" s="78">
        <v>35651.120000000003</v>
      </c>
      <c r="I231" s="78">
        <v>35500</v>
      </c>
      <c r="J231" s="78">
        <v>-1.7</v>
      </c>
      <c r="K231" s="78">
        <v>-620</v>
      </c>
      <c r="L231" s="85">
        <f t="shared" si="11"/>
        <v>-1.7032967032967083E-2</v>
      </c>
      <c r="N231" s="79">
        <v>43503</v>
      </c>
      <c r="O231" s="80" t="s">
        <v>65</v>
      </c>
      <c r="P231" s="81">
        <v>1472.11</v>
      </c>
      <c r="Q231" s="88">
        <f t="shared" si="12"/>
        <v>-1.1276781516555978E-2</v>
      </c>
    </row>
    <row r="232" spans="2:17" x14ac:dyDescent="0.2">
      <c r="B232" s="76" t="s">
        <v>11</v>
      </c>
      <c r="C232" s="77">
        <v>43504</v>
      </c>
      <c r="D232" s="78">
        <v>35597</v>
      </c>
      <c r="E232" s="78">
        <v>1263855660</v>
      </c>
      <c r="F232" s="78">
        <v>35320</v>
      </c>
      <c r="G232" s="78">
        <v>35680</v>
      </c>
      <c r="H232" s="78">
        <v>35504.559999999998</v>
      </c>
      <c r="I232" s="78">
        <v>35320</v>
      </c>
      <c r="J232" s="78">
        <v>-1.29</v>
      </c>
      <c r="K232" s="78">
        <v>-460</v>
      </c>
      <c r="L232" s="85">
        <f t="shared" si="11"/>
        <v>-1.285634432643934E-2</v>
      </c>
      <c r="N232" s="79">
        <v>43504</v>
      </c>
      <c r="O232" s="80" t="s">
        <v>65</v>
      </c>
      <c r="P232" s="81">
        <v>1468.77</v>
      </c>
      <c r="Q232" s="88">
        <f t="shared" si="12"/>
        <v>-2.26885219175188E-3</v>
      </c>
    </row>
    <row r="233" spans="2:17" x14ac:dyDescent="0.2">
      <c r="B233" s="76" t="s">
        <v>11</v>
      </c>
      <c r="C233" s="77">
        <v>43507</v>
      </c>
      <c r="D233" s="78">
        <v>12643</v>
      </c>
      <c r="E233" s="78">
        <v>447149160</v>
      </c>
      <c r="F233" s="78">
        <v>35480</v>
      </c>
      <c r="G233" s="78">
        <v>35480</v>
      </c>
      <c r="H233" s="78">
        <v>35367.33</v>
      </c>
      <c r="I233" s="78">
        <v>35220</v>
      </c>
      <c r="J233" s="78">
        <v>0.45</v>
      </c>
      <c r="K233" s="78">
        <v>160</v>
      </c>
      <c r="L233" s="85">
        <f t="shared" si="11"/>
        <v>4.5300113250283935E-3</v>
      </c>
      <c r="N233" s="79">
        <v>43507</v>
      </c>
      <c r="O233" s="80" t="s">
        <v>65</v>
      </c>
      <c r="P233" s="81">
        <v>1468.42</v>
      </c>
      <c r="Q233" s="88">
        <f t="shared" si="12"/>
        <v>-2.3829462747737562E-4</v>
      </c>
    </row>
    <row r="234" spans="2:17" x14ac:dyDescent="0.2">
      <c r="B234" s="76" t="s">
        <v>11</v>
      </c>
      <c r="C234" s="77">
        <v>43508</v>
      </c>
      <c r="D234" s="78">
        <v>22841</v>
      </c>
      <c r="E234" s="78">
        <v>810213680</v>
      </c>
      <c r="F234" s="78">
        <v>35120</v>
      </c>
      <c r="G234" s="78">
        <v>35700</v>
      </c>
      <c r="H234" s="78">
        <v>35471.9</v>
      </c>
      <c r="I234" s="78">
        <v>35120</v>
      </c>
      <c r="J234" s="78">
        <v>-1.01</v>
      </c>
      <c r="K234" s="78">
        <v>-360</v>
      </c>
      <c r="L234" s="85">
        <f t="shared" si="11"/>
        <v>-1.0146561443066471E-2</v>
      </c>
      <c r="N234" s="79">
        <v>43508</v>
      </c>
      <c r="O234" s="80" t="s">
        <v>65</v>
      </c>
      <c r="P234" s="81">
        <v>1473.73</v>
      </c>
      <c r="Q234" s="88">
        <f t="shared" si="12"/>
        <v>3.6161316244671671E-3</v>
      </c>
    </row>
    <row r="235" spans="2:17" x14ac:dyDescent="0.2">
      <c r="B235" s="76" t="s">
        <v>11</v>
      </c>
      <c r="C235" s="77">
        <v>43509</v>
      </c>
      <c r="D235" s="78">
        <v>54008</v>
      </c>
      <c r="E235" s="78">
        <v>1915943440</v>
      </c>
      <c r="F235" s="78">
        <v>35620</v>
      </c>
      <c r="G235" s="78">
        <v>35620</v>
      </c>
      <c r="H235" s="78">
        <v>35475.18</v>
      </c>
      <c r="I235" s="78">
        <v>35160</v>
      </c>
      <c r="J235" s="78">
        <v>1.42</v>
      </c>
      <c r="K235" s="78">
        <v>500</v>
      </c>
      <c r="L235" s="85">
        <f t="shared" si="11"/>
        <v>1.4236902050113853E-2</v>
      </c>
      <c r="N235" s="79">
        <v>43509</v>
      </c>
      <c r="O235" s="80" t="s">
        <v>65</v>
      </c>
      <c r="P235" s="81">
        <v>1472.57</v>
      </c>
      <c r="Q235" s="88">
        <f t="shared" si="12"/>
        <v>-7.8711840024980884E-4</v>
      </c>
    </row>
    <row r="236" spans="2:17" x14ac:dyDescent="0.2">
      <c r="B236" s="76" t="s">
        <v>11</v>
      </c>
      <c r="C236" s="77">
        <v>43510</v>
      </c>
      <c r="D236" s="78">
        <v>22671</v>
      </c>
      <c r="E236" s="78">
        <v>821024140</v>
      </c>
      <c r="F236" s="78">
        <v>37400</v>
      </c>
      <c r="G236" s="78">
        <v>37400</v>
      </c>
      <c r="H236" s="78">
        <v>36214.730000000003</v>
      </c>
      <c r="I236" s="78">
        <v>35300</v>
      </c>
      <c r="J236" s="78">
        <v>5</v>
      </c>
      <c r="K236" s="78">
        <v>1780</v>
      </c>
      <c r="L236" s="85">
        <f t="shared" si="11"/>
        <v>4.9971925884334745E-2</v>
      </c>
      <c r="N236" s="79">
        <v>43510</v>
      </c>
      <c r="O236" s="80" t="s">
        <v>65</v>
      </c>
      <c r="P236" s="81">
        <v>1476.79</v>
      </c>
      <c r="Q236" s="88">
        <f t="shared" si="12"/>
        <v>2.8657381312942043E-3</v>
      </c>
    </row>
    <row r="237" spans="2:17" x14ac:dyDescent="0.2">
      <c r="B237" s="76" t="s">
        <v>11</v>
      </c>
      <c r="C237" s="77">
        <v>43511</v>
      </c>
      <c r="D237" s="78">
        <v>58969</v>
      </c>
      <c r="E237" s="78">
        <v>2193221140</v>
      </c>
      <c r="F237" s="78">
        <v>37100</v>
      </c>
      <c r="G237" s="78">
        <v>37500</v>
      </c>
      <c r="H237" s="78">
        <v>37192.78</v>
      </c>
      <c r="I237" s="78">
        <v>37000</v>
      </c>
      <c r="J237" s="78">
        <v>-0.8</v>
      </c>
      <c r="K237" s="78">
        <v>-300</v>
      </c>
      <c r="L237" s="85">
        <f t="shared" si="11"/>
        <v>-8.0213903743315829E-3</v>
      </c>
      <c r="N237" s="79">
        <v>43511</v>
      </c>
      <c r="O237" s="80" t="s">
        <v>65</v>
      </c>
      <c r="P237" s="81">
        <v>1488.84</v>
      </c>
      <c r="Q237" s="88">
        <f t="shared" si="12"/>
        <v>8.1595893796679864E-3</v>
      </c>
    </row>
    <row r="238" spans="2:17" x14ac:dyDescent="0.2">
      <c r="B238" s="76" t="s">
        <v>11</v>
      </c>
      <c r="C238" s="77">
        <v>43514</v>
      </c>
      <c r="D238" s="78">
        <v>349144</v>
      </c>
      <c r="E238" s="78">
        <v>12987576480</v>
      </c>
      <c r="F238" s="78">
        <v>37020</v>
      </c>
      <c r="G238" s="78">
        <v>37220</v>
      </c>
      <c r="H238" s="78">
        <v>37198.339999999997</v>
      </c>
      <c r="I238" s="78">
        <v>37020</v>
      </c>
      <c r="J238" s="78">
        <v>-0.22</v>
      </c>
      <c r="K238" s="78">
        <v>-80</v>
      </c>
      <c r="L238" s="85">
        <f t="shared" si="11"/>
        <v>-2.1563342318059453E-3</v>
      </c>
      <c r="N238" s="79">
        <v>43514</v>
      </c>
      <c r="O238" s="80" t="s">
        <v>65</v>
      </c>
      <c r="P238" s="81">
        <v>1482.69</v>
      </c>
      <c r="Q238" s="88">
        <f t="shared" si="12"/>
        <v>-4.130732650922786E-3</v>
      </c>
    </row>
    <row r="239" spans="2:17" x14ac:dyDescent="0.2">
      <c r="B239" s="76" t="s">
        <v>11</v>
      </c>
      <c r="C239" s="77">
        <v>43515</v>
      </c>
      <c r="D239" s="78">
        <v>11428</v>
      </c>
      <c r="E239" s="78">
        <v>420024060</v>
      </c>
      <c r="F239" s="78">
        <v>37000</v>
      </c>
      <c r="G239" s="78">
        <v>37040</v>
      </c>
      <c r="H239" s="78">
        <v>36753.94</v>
      </c>
      <c r="I239" s="78">
        <v>36140</v>
      </c>
      <c r="J239" s="78">
        <v>-0.05</v>
      </c>
      <c r="K239" s="78">
        <v>-20</v>
      </c>
      <c r="L239" s="85">
        <f t="shared" si="11"/>
        <v>-5.4024851431655474E-4</v>
      </c>
      <c r="N239" s="79">
        <v>43515</v>
      </c>
      <c r="O239" s="80" t="s">
        <v>65</v>
      </c>
      <c r="P239" s="81">
        <v>1477.76</v>
      </c>
      <c r="Q239" s="88">
        <f t="shared" si="12"/>
        <v>-3.3250376005773408E-3</v>
      </c>
    </row>
    <row r="240" spans="2:17" x14ac:dyDescent="0.2">
      <c r="B240" s="76" t="s">
        <v>11</v>
      </c>
      <c r="C240" s="77">
        <v>43516</v>
      </c>
      <c r="D240" s="78">
        <v>73851</v>
      </c>
      <c r="E240" s="78">
        <v>2687972220</v>
      </c>
      <c r="F240" s="78">
        <v>36640</v>
      </c>
      <c r="G240" s="78">
        <v>37000</v>
      </c>
      <c r="H240" s="78">
        <v>36397.24</v>
      </c>
      <c r="I240" s="78">
        <v>36160</v>
      </c>
      <c r="J240" s="78">
        <v>-0.97</v>
      </c>
      <c r="K240" s="78">
        <v>-360</v>
      </c>
      <c r="L240" s="85">
        <f t="shared" si="11"/>
        <v>-9.7297297297297414E-3</v>
      </c>
      <c r="N240" s="79">
        <v>43516</v>
      </c>
      <c r="O240" s="80" t="s">
        <v>65</v>
      </c>
      <c r="P240" s="81">
        <v>1478.64</v>
      </c>
      <c r="Q240" s="88">
        <f t="shared" si="12"/>
        <v>5.9549588566487621E-4</v>
      </c>
    </row>
    <row r="241" spans="2:17" x14ac:dyDescent="0.2">
      <c r="B241" s="76" t="s">
        <v>11</v>
      </c>
      <c r="C241" s="77">
        <v>43517</v>
      </c>
      <c r="D241" s="78">
        <v>54472</v>
      </c>
      <c r="E241" s="78">
        <v>1974831100</v>
      </c>
      <c r="F241" s="78">
        <v>36400</v>
      </c>
      <c r="G241" s="78">
        <v>36640</v>
      </c>
      <c r="H241" s="78">
        <v>36254.06</v>
      </c>
      <c r="I241" s="78">
        <v>36060</v>
      </c>
      <c r="J241" s="78">
        <v>-0.66</v>
      </c>
      <c r="K241" s="78">
        <v>-240</v>
      </c>
      <c r="L241" s="85">
        <f t="shared" si="11"/>
        <v>-6.5502183406113135E-3</v>
      </c>
      <c r="N241" s="79">
        <v>43517</v>
      </c>
      <c r="O241" s="80" t="s">
        <v>65</v>
      </c>
      <c r="P241" s="81">
        <v>1478.49</v>
      </c>
      <c r="Q241" s="88">
        <f t="shared" si="12"/>
        <v>-1.0144457068661517E-4</v>
      </c>
    </row>
    <row r="242" spans="2:17" x14ac:dyDescent="0.2">
      <c r="B242" s="76" t="s">
        <v>11</v>
      </c>
      <c r="C242" s="77">
        <v>43518</v>
      </c>
      <c r="D242" s="78">
        <v>97994</v>
      </c>
      <c r="E242" s="78">
        <v>3574489000</v>
      </c>
      <c r="F242" s="78">
        <v>36660</v>
      </c>
      <c r="G242" s="78">
        <v>36760</v>
      </c>
      <c r="H242" s="78">
        <v>36476.61</v>
      </c>
      <c r="I242" s="78">
        <v>36400</v>
      </c>
      <c r="J242" s="78">
        <v>0.71</v>
      </c>
      <c r="K242" s="78">
        <v>260</v>
      </c>
      <c r="L242" s="85">
        <f t="shared" si="11"/>
        <v>7.1428571428571175E-3</v>
      </c>
      <c r="N242" s="79">
        <v>43518</v>
      </c>
      <c r="O242" s="80" t="s">
        <v>65</v>
      </c>
      <c r="P242" s="81">
        <v>1491.74</v>
      </c>
      <c r="Q242" s="88">
        <f t="shared" si="12"/>
        <v>8.9618462079554817E-3</v>
      </c>
    </row>
    <row r="243" spans="2:17" x14ac:dyDescent="0.2">
      <c r="B243" s="76" t="s">
        <v>11</v>
      </c>
      <c r="C243" s="77">
        <v>43521</v>
      </c>
      <c r="D243" s="78">
        <v>295182</v>
      </c>
      <c r="E243" s="78">
        <v>10888694500</v>
      </c>
      <c r="F243" s="78">
        <v>37580</v>
      </c>
      <c r="G243" s="78">
        <v>37680</v>
      </c>
      <c r="H243" s="78">
        <v>36888.07</v>
      </c>
      <c r="I243" s="78">
        <v>36100</v>
      </c>
      <c r="J243" s="78">
        <v>2.5099999999999998</v>
      </c>
      <c r="K243" s="78">
        <v>920</v>
      </c>
      <c r="L243" s="85">
        <f t="shared" si="11"/>
        <v>2.5095471903982647E-2</v>
      </c>
      <c r="N243" s="79">
        <v>43521</v>
      </c>
      <c r="O243" s="80" t="s">
        <v>65</v>
      </c>
      <c r="P243" s="81">
        <v>1509.88</v>
      </c>
      <c r="Q243" s="88">
        <f t="shared" si="12"/>
        <v>1.2160296030139461E-2</v>
      </c>
    </row>
    <row r="244" spans="2:17" x14ac:dyDescent="0.2">
      <c r="B244" s="76" t="s">
        <v>11</v>
      </c>
      <c r="C244" s="77">
        <v>43522</v>
      </c>
      <c r="D244" s="78">
        <v>192325</v>
      </c>
      <c r="E244" s="78">
        <v>7220066100</v>
      </c>
      <c r="F244" s="78">
        <v>37780</v>
      </c>
      <c r="G244" s="78">
        <v>37780</v>
      </c>
      <c r="H244" s="78">
        <v>37540.97</v>
      </c>
      <c r="I244" s="78">
        <v>37220</v>
      </c>
      <c r="J244" s="78">
        <v>0.53</v>
      </c>
      <c r="K244" s="78">
        <v>200</v>
      </c>
      <c r="L244" s="85">
        <f t="shared" si="11"/>
        <v>5.3219797764767485E-3</v>
      </c>
      <c r="N244" s="79">
        <v>43522</v>
      </c>
      <c r="O244" s="80" t="s">
        <v>65</v>
      </c>
      <c r="P244" s="81">
        <v>1519.95</v>
      </c>
      <c r="Q244" s="88">
        <f t="shared" si="12"/>
        <v>6.6694041910615454E-3</v>
      </c>
    </row>
    <row r="245" spans="2:17" x14ac:dyDescent="0.2">
      <c r="B245" s="76" t="s">
        <v>11</v>
      </c>
      <c r="C245" s="77">
        <v>43523</v>
      </c>
      <c r="D245" s="78">
        <v>28467</v>
      </c>
      <c r="E245" s="78">
        <v>1066191160</v>
      </c>
      <c r="F245" s="78">
        <v>37800</v>
      </c>
      <c r="G245" s="78">
        <v>37800</v>
      </c>
      <c r="H245" s="78">
        <v>37453.58</v>
      </c>
      <c r="I245" s="78">
        <v>37220</v>
      </c>
      <c r="J245" s="78">
        <v>0.05</v>
      </c>
      <c r="K245" s="78">
        <v>20</v>
      </c>
      <c r="L245" s="85">
        <f t="shared" si="11"/>
        <v>5.2938062466911795E-4</v>
      </c>
      <c r="N245" s="79">
        <v>43523</v>
      </c>
      <c r="O245" s="80" t="s">
        <v>65</v>
      </c>
      <c r="P245" s="81">
        <v>1516.64</v>
      </c>
      <c r="Q245" s="88">
        <f t="shared" si="12"/>
        <v>-2.1777032139215224E-3</v>
      </c>
    </row>
    <row r="246" spans="2:17" x14ac:dyDescent="0.2">
      <c r="B246" s="76" t="s">
        <v>11</v>
      </c>
      <c r="C246" s="77">
        <v>43524</v>
      </c>
      <c r="D246" s="78">
        <v>106128</v>
      </c>
      <c r="E246" s="78">
        <v>4002360620</v>
      </c>
      <c r="F246" s="78">
        <v>37740</v>
      </c>
      <c r="G246" s="78">
        <v>38000</v>
      </c>
      <c r="H246" s="78">
        <v>37712.58</v>
      </c>
      <c r="I246" s="78">
        <v>37220</v>
      </c>
      <c r="J246" s="78">
        <v>-0.16</v>
      </c>
      <c r="K246" s="78">
        <v>-60</v>
      </c>
      <c r="L246" s="85">
        <f t="shared" si="11"/>
        <v>-1.5873015873015817E-3</v>
      </c>
      <c r="N246" s="79">
        <v>43524</v>
      </c>
      <c r="O246" s="80" t="s">
        <v>65</v>
      </c>
      <c r="P246" s="81">
        <v>1508.27</v>
      </c>
      <c r="Q246" s="88">
        <f t="shared" si="12"/>
        <v>-5.5187783521469802E-3</v>
      </c>
    </row>
    <row r="247" spans="2:17" x14ac:dyDescent="0.2">
      <c r="B247" s="76" t="s">
        <v>11</v>
      </c>
      <c r="C247" s="77">
        <v>43525</v>
      </c>
      <c r="D247" s="78">
        <v>52794</v>
      </c>
      <c r="E247" s="78">
        <v>2000224960</v>
      </c>
      <c r="F247" s="78">
        <v>37900</v>
      </c>
      <c r="G247" s="78">
        <v>38260</v>
      </c>
      <c r="H247" s="78">
        <v>37887.35</v>
      </c>
      <c r="I247" s="78">
        <v>37400</v>
      </c>
      <c r="J247" s="78">
        <v>0.42</v>
      </c>
      <c r="K247" s="78">
        <v>160</v>
      </c>
      <c r="L247" s="85">
        <f t="shared" si="11"/>
        <v>4.2395336512983661E-3</v>
      </c>
      <c r="N247" s="79">
        <v>43525</v>
      </c>
      <c r="O247" s="80" t="s">
        <v>65</v>
      </c>
      <c r="P247" s="81">
        <v>1515.35</v>
      </c>
      <c r="Q247" s="88">
        <f t="shared" si="12"/>
        <v>4.6941197530945278E-3</v>
      </c>
    </row>
    <row r="248" spans="2:17" x14ac:dyDescent="0.2">
      <c r="B248" s="76" t="s">
        <v>11</v>
      </c>
      <c r="C248" s="77">
        <v>43528</v>
      </c>
      <c r="D248" s="78">
        <v>112961</v>
      </c>
      <c r="E248" s="78">
        <v>4299985720</v>
      </c>
      <c r="F248" s="78">
        <v>38600</v>
      </c>
      <c r="G248" s="78">
        <v>39000</v>
      </c>
      <c r="H248" s="78">
        <v>38066.11</v>
      </c>
      <c r="I248" s="78">
        <v>37800</v>
      </c>
      <c r="J248" s="78">
        <v>1.85</v>
      </c>
      <c r="K248" s="78">
        <v>700</v>
      </c>
      <c r="L248" s="85">
        <f t="shared" si="11"/>
        <v>1.846965699208436E-2</v>
      </c>
      <c r="N248" s="79">
        <v>43528</v>
      </c>
      <c r="O248" s="80" t="s">
        <v>65</v>
      </c>
      <c r="P248" s="81">
        <v>1517</v>
      </c>
      <c r="Q248" s="88">
        <f t="shared" si="12"/>
        <v>1.0888573596858908E-3</v>
      </c>
    </row>
    <row r="249" spans="2:17" x14ac:dyDescent="0.2">
      <c r="B249" s="76" t="s">
        <v>11</v>
      </c>
      <c r="C249" s="77">
        <v>43529</v>
      </c>
      <c r="D249" s="78">
        <v>48373</v>
      </c>
      <c r="E249" s="78">
        <v>1892605660</v>
      </c>
      <c r="F249" s="78">
        <v>39300</v>
      </c>
      <c r="G249" s="78">
        <v>39760</v>
      </c>
      <c r="H249" s="78">
        <v>39125.25</v>
      </c>
      <c r="I249" s="78">
        <v>38700</v>
      </c>
      <c r="J249" s="78">
        <v>1.81</v>
      </c>
      <c r="K249" s="78">
        <v>700</v>
      </c>
      <c r="L249" s="85">
        <f t="shared" si="11"/>
        <v>1.81347150259068E-2</v>
      </c>
      <c r="N249" s="79">
        <v>43529</v>
      </c>
      <c r="O249" s="80" t="s">
        <v>65</v>
      </c>
      <c r="P249" s="81">
        <v>1518.21</v>
      </c>
      <c r="Q249" s="88">
        <f t="shared" si="12"/>
        <v>7.9762689518791952E-4</v>
      </c>
    </row>
    <row r="250" spans="2:17" x14ac:dyDescent="0.2">
      <c r="B250" s="76" t="s">
        <v>11</v>
      </c>
      <c r="C250" s="77">
        <v>43530</v>
      </c>
      <c r="D250" s="78">
        <v>132886</v>
      </c>
      <c r="E250" s="78">
        <v>5250726040</v>
      </c>
      <c r="F250" s="78">
        <v>39480</v>
      </c>
      <c r="G250" s="78">
        <v>40000</v>
      </c>
      <c r="H250" s="78">
        <v>39513.01</v>
      </c>
      <c r="I250" s="78">
        <v>39200</v>
      </c>
      <c r="J250" s="78">
        <v>0.46</v>
      </c>
      <c r="K250" s="78">
        <v>180</v>
      </c>
      <c r="L250" s="85">
        <f t="shared" si="11"/>
        <v>4.5801526717557106E-3</v>
      </c>
      <c r="N250" s="79">
        <v>43530</v>
      </c>
      <c r="O250" s="80" t="s">
        <v>65</v>
      </c>
      <c r="P250" s="81">
        <v>1532.06</v>
      </c>
      <c r="Q250" s="88">
        <f t="shared" si="12"/>
        <v>9.1225851496168353E-3</v>
      </c>
    </row>
    <row r="251" spans="2:17" x14ac:dyDescent="0.2">
      <c r="B251" s="76" t="s">
        <v>11</v>
      </c>
      <c r="C251" s="77">
        <v>43531</v>
      </c>
      <c r="D251" s="78">
        <v>29584</v>
      </c>
      <c r="E251" s="78">
        <v>1130155940</v>
      </c>
      <c r="F251" s="78">
        <v>37860</v>
      </c>
      <c r="G251" s="78">
        <v>39380</v>
      </c>
      <c r="H251" s="78">
        <v>38201.589999999997</v>
      </c>
      <c r="I251" s="78">
        <v>37860</v>
      </c>
      <c r="J251" s="78">
        <v>-4.0999999999999996</v>
      </c>
      <c r="K251" s="78">
        <v>-1620</v>
      </c>
      <c r="L251" s="85">
        <f t="shared" si="11"/>
        <v>-4.1033434650455947E-2</v>
      </c>
      <c r="N251" s="79">
        <v>43531</v>
      </c>
      <c r="O251" s="80" t="s">
        <v>65</v>
      </c>
      <c r="P251" s="81">
        <v>1517.84</v>
      </c>
      <c r="Q251" s="88">
        <f t="shared" si="12"/>
        <v>-9.28162082424977E-3</v>
      </c>
    </row>
    <row r="252" spans="2:17" x14ac:dyDescent="0.2">
      <c r="B252" s="76" t="s">
        <v>11</v>
      </c>
      <c r="C252" s="77">
        <v>43532</v>
      </c>
      <c r="D252" s="78">
        <v>163193</v>
      </c>
      <c r="E252" s="78">
        <v>6102800080</v>
      </c>
      <c r="F252" s="78">
        <v>37200</v>
      </c>
      <c r="G252" s="78">
        <v>37600</v>
      </c>
      <c r="H252" s="78">
        <v>37396.21</v>
      </c>
      <c r="I252" s="78">
        <v>37080</v>
      </c>
      <c r="J252" s="78">
        <v>-1.74</v>
      </c>
      <c r="K252" s="78">
        <v>-660</v>
      </c>
      <c r="L252" s="85">
        <f t="shared" si="11"/>
        <v>-1.7432646592709933E-2</v>
      </c>
      <c r="N252" s="79">
        <v>43532</v>
      </c>
      <c r="O252" s="80" t="s">
        <v>65</v>
      </c>
      <c r="P252" s="81">
        <v>1503.01</v>
      </c>
      <c r="Q252" s="88">
        <f t="shared" si="12"/>
        <v>-9.7704632899382471E-3</v>
      </c>
    </row>
    <row r="253" spans="2:17" x14ac:dyDescent="0.2">
      <c r="B253" s="76" t="s">
        <v>11</v>
      </c>
      <c r="C253" s="77">
        <v>43535</v>
      </c>
      <c r="D253" s="78">
        <v>63948</v>
      </c>
      <c r="E253" s="78">
        <v>2429491060</v>
      </c>
      <c r="F253" s="78">
        <v>38200</v>
      </c>
      <c r="G253" s="78">
        <v>38700</v>
      </c>
      <c r="H253" s="78">
        <v>37991.67</v>
      </c>
      <c r="I253" s="78">
        <v>37400</v>
      </c>
      <c r="J253" s="78">
        <v>2.69</v>
      </c>
      <c r="K253" s="78">
        <v>1000</v>
      </c>
      <c r="L253" s="85">
        <f t="shared" si="11"/>
        <v>2.6881720430107503E-2</v>
      </c>
      <c r="N253" s="79">
        <v>43535</v>
      </c>
      <c r="O253" s="80" t="s">
        <v>65</v>
      </c>
      <c r="P253" s="81">
        <v>1525.79</v>
      </c>
      <c r="Q253" s="88">
        <f t="shared" si="12"/>
        <v>1.5156253118741692E-2</v>
      </c>
    </row>
    <row r="254" spans="2:17" x14ac:dyDescent="0.2">
      <c r="B254" s="76" t="s">
        <v>11</v>
      </c>
      <c r="C254" s="77">
        <v>43536</v>
      </c>
      <c r="D254" s="78">
        <v>47270</v>
      </c>
      <c r="E254" s="78">
        <v>1814028720</v>
      </c>
      <c r="F254" s="78">
        <v>38300</v>
      </c>
      <c r="G254" s="78">
        <v>38520</v>
      </c>
      <c r="H254" s="78">
        <v>38375.9</v>
      </c>
      <c r="I254" s="78">
        <v>38000</v>
      </c>
      <c r="J254" s="78">
        <v>0.26</v>
      </c>
      <c r="K254" s="78">
        <v>100</v>
      </c>
      <c r="L254" s="85">
        <f t="shared" si="11"/>
        <v>2.6178010471205049E-3</v>
      </c>
      <c r="N254" s="79">
        <v>43536</v>
      </c>
      <c r="O254" s="80" t="s">
        <v>65</v>
      </c>
      <c r="P254" s="81">
        <v>1533.35</v>
      </c>
      <c r="Q254" s="88">
        <f t="shared" si="12"/>
        <v>4.9548102949947825E-3</v>
      </c>
    </row>
    <row r="255" spans="2:17" x14ac:dyDescent="0.2">
      <c r="B255" s="76" t="s">
        <v>11</v>
      </c>
      <c r="C255" s="77">
        <v>43537</v>
      </c>
      <c r="D255" s="78">
        <v>407193</v>
      </c>
      <c r="E255" s="78">
        <v>15749874780</v>
      </c>
      <c r="F255" s="78">
        <v>38800</v>
      </c>
      <c r="G255" s="78">
        <v>39480</v>
      </c>
      <c r="H255" s="78">
        <v>38679.14</v>
      </c>
      <c r="I255" s="78">
        <v>38180</v>
      </c>
      <c r="J255" s="78">
        <v>1.31</v>
      </c>
      <c r="K255" s="78">
        <v>500</v>
      </c>
      <c r="L255" s="85">
        <f t="shared" si="11"/>
        <v>1.3054830287206221E-2</v>
      </c>
      <c r="N255" s="79">
        <v>43537</v>
      </c>
      <c r="O255" s="80" t="s">
        <v>65</v>
      </c>
      <c r="P255" s="81">
        <v>1560.4</v>
      </c>
      <c r="Q255" s="88">
        <f t="shared" si="12"/>
        <v>1.7641112596602282E-2</v>
      </c>
    </row>
    <row r="256" spans="2:17" x14ac:dyDescent="0.2">
      <c r="B256" s="76" t="s">
        <v>11</v>
      </c>
      <c r="C256" s="77">
        <v>43538</v>
      </c>
      <c r="D256" s="78">
        <v>55927</v>
      </c>
      <c r="E256" s="78">
        <v>2149901700</v>
      </c>
      <c r="F256" s="78">
        <v>38400</v>
      </c>
      <c r="G256" s="78">
        <v>38800</v>
      </c>
      <c r="H256" s="78">
        <v>38441.21</v>
      </c>
      <c r="I256" s="78">
        <v>38280</v>
      </c>
      <c r="J256" s="78">
        <v>-1.03</v>
      </c>
      <c r="K256" s="78">
        <v>-400</v>
      </c>
      <c r="L256" s="85">
        <f t="shared" si="11"/>
        <v>-1.0309278350515427E-2</v>
      </c>
      <c r="N256" s="79">
        <v>43538</v>
      </c>
      <c r="O256" s="80" t="s">
        <v>65</v>
      </c>
      <c r="P256" s="81">
        <v>1575.11</v>
      </c>
      <c r="Q256" s="88">
        <f t="shared" si="12"/>
        <v>9.4270699820557802E-3</v>
      </c>
    </row>
    <row r="257" spans="2:17" x14ac:dyDescent="0.2">
      <c r="B257" s="76" t="s">
        <v>11</v>
      </c>
      <c r="C257" s="77">
        <v>43539</v>
      </c>
      <c r="D257" s="78">
        <v>272234</v>
      </c>
      <c r="E257" s="78">
        <v>10412184440</v>
      </c>
      <c r="F257" s="78">
        <v>38200</v>
      </c>
      <c r="G257" s="78">
        <v>38500</v>
      </c>
      <c r="H257" s="78">
        <v>38247.19</v>
      </c>
      <c r="I257" s="78">
        <v>38100</v>
      </c>
      <c r="J257" s="78">
        <v>-0.52</v>
      </c>
      <c r="K257" s="78">
        <v>-200</v>
      </c>
      <c r="L257" s="85">
        <f t="shared" si="11"/>
        <v>-5.2083333333333703E-3</v>
      </c>
      <c r="N257" s="79">
        <v>43539</v>
      </c>
      <c r="O257" s="80" t="s">
        <v>65</v>
      </c>
      <c r="P257" s="81">
        <v>1579.72</v>
      </c>
      <c r="Q257" s="88">
        <f t="shared" si="12"/>
        <v>2.9267797169723053E-3</v>
      </c>
    </row>
    <row r="258" spans="2:17" x14ac:dyDescent="0.2">
      <c r="B258" s="76" t="s">
        <v>11</v>
      </c>
      <c r="C258" s="77">
        <v>43542</v>
      </c>
      <c r="D258" s="78">
        <v>56996</v>
      </c>
      <c r="E258" s="78">
        <v>2191121520</v>
      </c>
      <c r="F258" s="78">
        <v>38500</v>
      </c>
      <c r="G258" s="78">
        <v>38620</v>
      </c>
      <c r="H258" s="78">
        <v>38443.43</v>
      </c>
      <c r="I258" s="78">
        <v>38240</v>
      </c>
      <c r="J258" s="78">
        <v>0.79</v>
      </c>
      <c r="K258" s="78">
        <v>300</v>
      </c>
      <c r="L258" s="85">
        <f t="shared" si="11"/>
        <v>7.8534031413612926E-3</v>
      </c>
      <c r="N258" s="79">
        <v>43542</v>
      </c>
      <c r="O258" s="80" t="s">
        <v>65</v>
      </c>
      <c r="P258" s="81">
        <v>1606.37</v>
      </c>
      <c r="Q258" s="88">
        <f t="shared" si="12"/>
        <v>1.6870078241713715E-2</v>
      </c>
    </row>
    <row r="259" spans="2:17" x14ac:dyDescent="0.2">
      <c r="B259" s="76" t="s">
        <v>11</v>
      </c>
      <c r="C259" s="77">
        <v>43543</v>
      </c>
      <c r="D259" s="78">
        <v>262298</v>
      </c>
      <c r="E259" s="78">
        <v>10090389000</v>
      </c>
      <c r="F259" s="78">
        <v>38300</v>
      </c>
      <c r="G259" s="78">
        <v>38520</v>
      </c>
      <c r="H259" s="78">
        <v>38469.18</v>
      </c>
      <c r="I259" s="78">
        <v>37820</v>
      </c>
      <c r="J259" s="78">
        <v>-0.52</v>
      </c>
      <c r="K259" s="78">
        <v>-200</v>
      </c>
      <c r="L259" s="85">
        <f t="shared" si="11"/>
        <v>-5.1948051948051965E-3</v>
      </c>
      <c r="N259" s="79">
        <v>43543</v>
      </c>
      <c r="O259" s="80" t="s">
        <v>65</v>
      </c>
      <c r="P259" s="81">
        <v>1613.71</v>
      </c>
      <c r="Q259" s="88">
        <f t="shared" si="12"/>
        <v>4.5693084407703033E-3</v>
      </c>
    </row>
    <row r="260" spans="2:17" x14ac:dyDescent="0.2">
      <c r="B260" s="76" t="s">
        <v>11</v>
      </c>
      <c r="C260" s="77">
        <v>43544</v>
      </c>
      <c r="D260" s="78">
        <v>26335</v>
      </c>
      <c r="E260" s="78">
        <v>1013311840</v>
      </c>
      <c r="F260" s="78">
        <v>38600</v>
      </c>
      <c r="G260" s="78">
        <v>38720</v>
      </c>
      <c r="H260" s="78">
        <v>38477.760000000002</v>
      </c>
      <c r="I260" s="78">
        <v>38240</v>
      </c>
      <c r="J260" s="78">
        <v>0.78</v>
      </c>
      <c r="K260" s="78">
        <v>300</v>
      </c>
      <c r="L260" s="85">
        <f t="shared" si="11"/>
        <v>7.8328981723236879E-3</v>
      </c>
      <c r="N260" s="79">
        <v>43544</v>
      </c>
      <c r="O260" s="80" t="s">
        <v>65</v>
      </c>
      <c r="P260" s="81">
        <v>1628.22</v>
      </c>
      <c r="Q260" s="88">
        <f t="shared" si="12"/>
        <v>8.9917023504841875E-3</v>
      </c>
    </row>
    <row r="261" spans="2:17" x14ac:dyDescent="0.2">
      <c r="B261" s="76" t="s">
        <v>11</v>
      </c>
      <c r="C261" s="77">
        <v>43545</v>
      </c>
      <c r="D261" s="78">
        <v>217790</v>
      </c>
      <c r="E261" s="78">
        <v>8353812100</v>
      </c>
      <c r="F261" s="78">
        <v>37800</v>
      </c>
      <c r="G261" s="78">
        <v>38520</v>
      </c>
      <c r="H261" s="78">
        <v>38357.19</v>
      </c>
      <c r="I261" s="78">
        <v>37800</v>
      </c>
      <c r="J261" s="78">
        <v>-2.0699999999999998</v>
      </c>
      <c r="K261" s="78">
        <v>-800</v>
      </c>
      <c r="L261" s="85">
        <f t="shared" si="11"/>
        <v>-2.0725388601036232E-2</v>
      </c>
      <c r="N261" s="79">
        <v>43545</v>
      </c>
      <c r="O261" s="80" t="s">
        <v>65</v>
      </c>
      <c r="P261" s="81">
        <v>1631.3</v>
      </c>
      <c r="Q261" s="88">
        <f t="shared" si="12"/>
        <v>1.8916362653695895E-3</v>
      </c>
    </row>
    <row r="262" spans="2:17" x14ac:dyDescent="0.2">
      <c r="B262" s="76" t="s">
        <v>11</v>
      </c>
      <c r="C262" s="77">
        <v>43546</v>
      </c>
      <c r="D262" s="78">
        <v>146419</v>
      </c>
      <c r="E262" s="78">
        <v>5443760200</v>
      </c>
      <c r="F262" s="78">
        <v>37000</v>
      </c>
      <c r="G262" s="78">
        <v>37800</v>
      </c>
      <c r="H262" s="78">
        <v>37179.33</v>
      </c>
      <c r="I262" s="78">
        <v>36820</v>
      </c>
      <c r="J262" s="78">
        <v>-2.12</v>
      </c>
      <c r="K262" s="78">
        <v>-800</v>
      </c>
      <c r="L262" s="85">
        <f t="shared" ref="L262:L325" si="13">+F262/F261-1</f>
        <v>-2.1164021164021163E-2</v>
      </c>
      <c r="N262" s="79">
        <v>43546</v>
      </c>
      <c r="O262" s="80" t="s">
        <v>65</v>
      </c>
      <c r="P262" s="81">
        <v>1597.19</v>
      </c>
      <c r="Q262" s="88">
        <f t="shared" ref="Q262:Q325" si="14">+P262/P261-1</f>
        <v>-2.0909703917121214E-2</v>
      </c>
    </row>
    <row r="263" spans="2:17" x14ac:dyDescent="0.2">
      <c r="B263" s="76" t="s">
        <v>11</v>
      </c>
      <c r="C263" s="77">
        <v>43550</v>
      </c>
      <c r="D263" s="78">
        <v>24257</v>
      </c>
      <c r="E263" s="78">
        <v>912280620</v>
      </c>
      <c r="F263" s="78">
        <v>37400</v>
      </c>
      <c r="G263" s="78">
        <v>37740</v>
      </c>
      <c r="H263" s="78">
        <v>37608.959999999999</v>
      </c>
      <c r="I263" s="78">
        <v>37320</v>
      </c>
      <c r="J263" s="78">
        <v>1.08</v>
      </c>
      <c r="K263" s="78">
        <v>400</v>
      </c>
      <c r="L263" s="85">
        <f t="shared" si="13"/>
        <v>1.08108108108107E-2</v>
      </c>
      <c r="N263" s="79">
        <v>43550</v>
      </c>
      <c r="O263" s="80" t="s">
        <v>65</v>
      </c>
      <c r="P263" s="81">
        <v>1607.03</v>
      </c>
      <c r="Q263" s="88">
        <f t="shared" si="14"/>
        <v>6.1608199400196018E-3</v>
      </c>
    </row>
    <row r="264" spans="2:17" x14ac:dyDescent="0.2">
      <c r="B264" s="76" t="s">
        <v>11</v>
      </c>
      <c r="C264" s="77">
        <v>43551</v>
      </c>
      <c r="D264" s="78">
        <v>54241</v>
      </c>
      <c r="E264" s="78">
        <v>2015404300</v>
      </c>
      <c r="F264" s="78">
        <v>37100</v>
      </c>
      <c r="G264" s="78">
        <v>37500</v>
      </c>
      <c r="H264" s="78">
        <v>37156.47</v>
      </c>
      <c r="I264" s="78">
        <v>37000</v>
      </c>
      <c r="J264" s="78">
        <v>-0.8</v>
      </c>
      <c r="K264" s="78">
        <v>-300</v>
      </c>
      <c r="L264" s="85">
        <f t="shared" si="13"/>
        <v>-8.0213903743315829E-3</v>
      </c>
      <c r="N264" s="79">
        <v>43551</v>
      </c>
      <c r="O264" s="80" t="s">
        <v>65</v>
      </c>
      <c r="P264" s="81">
        <v>1572.68</v>
      </c>
      <c r="Q264" s="88">
        <f t="shared" si="14"/>
        <v>-2.1374834321698954E-2</v>
      </c>
    </row>
    <row r="265" spans="2:17" x14ac:dyDescent="0.2">
      <c r="B265" s="76" t="s">
        <v>11</v>
      </c>
      <c r="C265" s="77">
        <v>43552</v>
      </c>
      <c r="D265" s="78">
        <v>132089</v>
      </c>
      <c r="E265" s="78">
        <v>4881666340</v>
      </c>
      <c r="F265" s="78">
        <v>37400</v>
      </c>
      <c r="G265" s="78">
        <v>37400</v>
      </c>
      <c r="H265" s="78">
        <v>36957.4</v>
      </c>
      <c r="I265" s="78">
        <v>36120</v>
      </c>
      <c r="J265" s="78">
        <v>0.81</v>
      </c>
      <c r="K265" s="78">
        <v>300</v>
      </c>
      <c r="L265" s="85">
        <f t="shared" si="13"/>
        <v>8.0862533692722671E-3</v>
      </c>
      <c r="N265" s="79">
        <v>43552</v>
      </c>
      <c r="O265" s="80" t="s">
        <v>65</v>
      </c>
      <c r="P265" s="81">
        <v>1569.91</v>
      </c>
      <c r="Q265" s="88">
        <f t="shared" si="14"/>
        <v>-1.7613246178497244E-3</v>
      </c>
    </row>
    <row r="266" spans="2:17" x14ac:dyDescent="0.2">
      <c r="B266" s="76" t="s">
        <v>11</v>
      </c>
      <c r="C266" s="77">
        <v>43553</v>
      </c>
      <c r="D266" s="78">
        <v>24219</v>
      </c>
      <c r="E266" s="78">
        <v>906089800</v>
      </c>
      <c r="F266" s="78">
        <v>37400</v>
      </c>
      <c r="G266" s="78">
        <v>37760</v>
      </c>
      <c r="H266" s="78">
        <v>37412.35</v>
      </c>
      <c r="I266" s="78">
        <v>37200</v>
      </c>
      <c r="J266" s="78">
        <v>0</v>
      </c>
      <c r="K266" s="78">
        <v>0</v>
      </c>
      <c r="L266" s="85">
        <f t="shared" si="13"/>
        <v>0</v>
      </c>
      <c r="N266" s="79">
        <v>43553</v>
      </c>
      <c r="O266" s="80" t="s">
        <v>65</v>
      </c>
      <c r="P266" s="81">
        <v>1587.74</v>
      </c>
      <c r="Q266" s="88">
        <f t="shared" si="14"/>
        <v>1.1357338955736207E-2</v>
      </c>
    </row>
    <row r="267" spans="2:17" x14ac:dyDescent="0.2">
      <c r="B267" s="76" t="s">
        <v>11</v>
      </c>
      <c r="C267" s="77">
        <v>43556</v>
      </c>
      <c r="D267" s="78">
        <v>117908</v>
      </c>
      <c r="E267" s="78">
        <v>4443226480</v>
      </c>
      <c r="F267" s="78">
        <v>37800</v>
      </c>
      <c r="G267" s="78">
        <v>37960</v>
      </c>
      <c r="H267" s="78">
        <v>37683.839999999997</v>
      </c>
      <c r="I267" s="78">
        <v>36700</v>
      </c>
      <c r="J267" s="78">
        <v>1.07</v>
      </c>
      <c r="K267" s="78">
        <v>400</v>
      </c>
      <c r="L267" s="85">
        <f t="shared" si="13"/>
        <v>1.0695187165775444E-2</v>
      </c>
      <c r="N267" s="79">
        <v>43556</v>
      </c>
      <c r="O267" s="80" t="s">
        <v>65</v>
      </c>
      <c r="P267" s="81">
        <v>1581.9</v>
      </c>
      <c r="Q267" s="88">
        <f t="shared" si="14"/>
        <v>-3.6781840855555359E-3</v>
      </c>
    </row>
    <row r="268" spans="2:17" x14ac:dyDescent="0.2">
      <c r="B268" s="76" t="s">
        <v>11</v>
      </c>
      <c r="C268" s="77">
        <v>43557</v>
      </c>
      <c r="D268" s="78">
        <v>36773</v>
      </c>
      <c r="E268" s="78">
        <v>1387999940</v>
      </c>
      <c r="F268" s="78">
        <v>37700</v>
      </c>
      <c r="G268" s="78">
        <v>38000</v>
      </c>
      <c r="H268" s="78">
        <v>37745.08</v>
      </c>
      <c r="I268" s="78">
        <v>37620</v>
      </c>
      <c r="J268" s="78">
        <v>-0.26</v>
      </c>
      <c r="K268" s="78">
        <v>-100</v>
      </c>
      <c r="L268" s="85">
        <f t="shared" si="13"/>
        <v>-2.6455026455026731E-3</v>
      </c>
      <c r="N268" s="79">
        <v>43557</v>
      </c>
      <c r="O268" s="80" t="s">
        <v>65</v>
      </c>
      <c r="P268" s="81">
        <v>1579.51</v>
      </c>
      <c r="Q268" s="88">
        <f t="shared" si="14"/>
        <v>-1.5108413932612974E-3</v>
      </c>
    </row>
    <row r="269" spans="2:17" x14ac:dyDescent="0.2">
      <c r="B269" s="76" t="s">
        <v>11</v>
      </c>
      <c r="C269" s="77">
        <v>43558</v>
      </c>
      <c r="D269" s="78">
        <v>67894</v>
      </c>
      <c r="E269" s="78">
        <v>2594781880</v>
      </c>
      <c r="F269" s="78">
        <v>38420</v>
      </c>
      <c r="G269" s="78">
        <v>38480</v>
      </c>
      <c r="H269" s="78">
        <v>38218.129999999997</v>
      </c>
      <c r="I269" s="78">
        <v>37940</v>
      </c>
      <c r="J269" s="78">
        <v>1.91</v>
      </c>
      <c r="K269" s="78">
        <v>720</v>
      </c>
      <c r="L269" s="85">
        <f t="shared" si="13"/>
        <v>1.9098143236074172E-2</v>
      </c>
      <c r="N269" s="79">
        <v>43558</v>
      </c>
      <c r="O269" s="80" t="s">
        <v>65</v>
      </c>
      <c r="P269" s="81">
        <v>1590.64</v>
      </c>
      <c r="Q269" s="88">
        <f t="shared" si="14"/>
        <v>7.0464891010504349E-3</v>
      </c>
    </row>
    <row r="270" spans="2:17" x14ac:dyDescent="0.2">
      <c r="B270" s="76" t="s">
        <v>11</v>
      </c>
      <c r="C270" s="77">
        <v>43559</v>
      </c>
      <c r="D270" s="78">
        <v>347079</v>
      </c>
      <c r="E270" s="78">
        <v>13365476580</v>
      </c>
      <c r="F270" s="78">
        <v>38520</v>
      </c>
      <c r="G270" s="78">
        <v>38800</v>
      </c>
      <c r="H270" s="78">
        <v>38508.46</v>
      </c>
      <c r="I270" s="78">
        <v>38060</v>
      </c>
      <c r="J270" s="78">
        <v>0.26</v>
      </c>
      <c r="K270" s="78">
        <v>100</v>
      </c>
      <c r="L270" s="85">
        <f t="shared" si="13"/>
        <v>2.6028110359188616E-3</v>
      </c>
      <c r="N270" s="79">
        <v>43559</v>
      </c>
      <c r="O270" s="80" t="s">
        <v>65</v>
      </c>
      <c r="P270" s="81">
        <v>1590.15</v>
      </c>
      <c r="Q270" s="88">
        <f t="shared" si="14"/>
        <v>-3.0805210481321676E-4</v>
      </c>
    </row>
    <row r="271" spans="2:17" x14ac:dyDescent="0.2">
      <c r="B271" s="76" t="s">
        <v>11</v>
      </c>
      <c r="C271" s="77">
        <v>43560</v>
      </c>
      <c r="D271" s="78">
        <v>228077</v>
      </c>
      <c r="E271" s="78">
        <v>8909462760</v>
      </c>
      <c r="F271" s="78">
        <v>39040</v>
      </c>
      <c r="G271" s="78">
        <v>39200</v>
      </c>
      <c r="H271" s="78">
        <v>39063.4</v>
      </c>
      <c r="I271" s="78">
        <v>38500</v>
      </c>
      <c r="J271" s="78">
        <v>1.35</v>
      </c>
      <c r="K271" s="78">
        <v>520</v>
      </c>
      <c r="L271" s="85">
        <f t="shared" si="13"/>
        <v>1.349948078920038E-2</v>
      </c>
      <c r="N271" s="79">
        <v>43560</v>
      </c>
      <c r="O271" s="80" t="s">
        <v>65</v>
      </c>
      <c r="P271" s="81">
        <v>1599.83</v>
      </c>
      <c r="Q271" s="88">
        <f t="shared" si="14"/>
        <v>6.0874760242743964E-3</v>
      </c>
    </row>
    <row r="272" spans="2:17" x14ac:dyDescent="0.2">
      <c r="B272" s="76" t="s">
        <v>11</v>
      </c>
      <c r="C272" s="77">
        <v>43563</v>
      </c>
      <c r="D272" s="78">
        <v>253597</v>
      </c>
      <c r="E272" s="78">
        <v>10026347640</v>
      </c>
      <c r="F272" s="78">
        <v>39900</v>
      </c>
      <c r="G272" s="78">
        <v>39900</v>
      </c>
      <c r="H272" s="78">
        <v>39536.54</v>
      </c>
      <c r="I272" s="78">
        <v>39080</v>
      </c>
      <c r="J272" s="78">
        <v>2.2000000000000002</v>
      </c>
      <c r="K272" s="78">
        <v>860</v>
      </c>
      <c r="L272" s="85">
        <f t="shared" si="13"/>
        <v>2.2028688524590168E-2</v>
      </c>
      <c r="N272" s="79">
        <v>43563</v>
      </c>
      <c r="O272" s="80" t="s">
        <v>65</v>
      </c>
      <c r="P272" s="81">
        <v>1616.35</v>
      </c>
      <c r="Q272" s="88">
        <f t="shared" si="14"/>
        <v>1.0326097147821844E-2</v>
      </c>
    </row>
    <row r="273" spans="2:17" x14ac:dyDescent="0.2">
      <c r="B273" s="76" t="s">
        <v>11</v>
      </c>
      <c r="C273" s="77">
        <v>43564</v>
      </c>
      <c r="D273" s="78">
        <v>371393</v>
      </c>
      <c r="E273" s="78">
        <v>14856340940</v>
      </c>
      <c r="F273" s="78">
        <v>39960</v>
      </c>
      <c r="G273" s="78">
        <v>41500</v>
      </c>
      <c r="H273" s="78">
        <v>40001.67</v>
      </c>
      <c r="I273" s="78">
        <v>39880</v>
      </c>
      <c r="J273" s="78">
        <v>0.15</v>
      </c>
      <c r="K273" s="78">
        <v>60</v>
      </c>
      <c r="L273" s="85">
        <f t="shared" si="13"/>
        <v>1.5037593984963404E-3</v>
      </c>
      <c r="N273" s="79">
        <v>43564</v>
      </c>
      <c r="O273" s="80" t="s">
        <v>65</v>
      </c>
      <c r="P273" s="81">
        <v>1621.4</v>
      </c>
      <c r="Q273" s="88">
        <f t="shared" si="14"/>
        <v>3.1243233210629384E-3</v>
      </c>
    </row>
    <row r="274" spans="2:17" x14ac:dyDescent="0.2">
      <c r="B274" s="76" t="s">
        <v>11</v>
      </c>
      <c r="C274" s="77">
        <v>43565</v>
      </c>
      <c r="D274" s="78">
        <v>14411</v>
      </c>
      <c r="E274" s="78">
        <v>577330860</v>
      </c>
      <c r="F274" s="78">
        <v>40200</v>
      </c>
      <c r="G274" s="78">
        <v>40200</v>
      </c>
      <c r="H274" s="78">
        <v>40061.82</v>
      </c>
      <c r="I274" s="78">
        <v>39980</v>
      </c>
      <c r="J274" s="78">
        <v>0.6</v>
      </c>
      <c r="K274" s="78">
        <v>240</v>
      </c>
      <c r="L274" s="85">
        <f t="shared" si="13"/>
        <v>6.0060060060060927E-3</v>
      </c>
      <c r="N274" s="79">
        <v>43565</v>
      </c>
      <c r="O274" s="80" t="s">
        <v>65</v>
      </c>
      <c r="P274" s="81">
        <v>1625.21</v>
      </c>
      <c r="Q274" s="88">
        <f t="shared" si="14"/>
        <v>2.3498211422228188E-3</v>
      </c>
    </row>
    <row r="275" spans="2:17" x14ac:dyDescent="0.2">
      <c r="B275" s="76" t="s">
        <v>11</v>
      </c>
      <c r="C275" s="77">
        <v>43566</v>
      </c>
      <c r="D275" s="78">
        <v>228589</v>
      </c>
      <c r="E275" s="78">
        <v>9119597800</v>
      </c>
      <c r="F275" s="78">
        <v>39780</v>
      </c>
      <c r="G275" s="78">
        <v>40000</v>
      </c>
      <c r="H275" s="78">
        <v>39895.17</v>
      </c>
      <c r="I275" s="78">
        <v>39020</v>
      </c>
      <c r="J275" s="78">
        <v>-1.04</v>
      </c>
      <c r="K275" s="78">
        <v>-420</v>
      </c>
      <c r="L275" s="85">
        <f t="shared" si="13"/>
        <v>-1.0447761194029903E-2</v>
      </c>
      <c r="N275" s="79">
        <v>43566</v>
      </c>
      <c r="O275" s="80" t="s">
        <v>65</v>
      </c>
      <c r="P275" s="81">
        <v>1611.6</v>
      </c>
      <c r="Q275" s="88">
        <f t="shared" si="14"/>
        <v>-8.3743023978440911E-3</v>
      </c>
    </row>
    <row r="276" spans="2:17" x14ac:dyDescent="0.2">
      <c r="B276" s="76" t="s">
        <v>11</v>
      </c>
      <c r="C276" s="77">
        <v>43567</v>
      </c>
      <c r="D276" s="78">
        <v>22982</v>
      </c>
      <c r="E276" s="78">
        <v>908638040</v>
      </c>
      <c r="F276" s="78">
        <v>39980</v>
      </c>
      <c r="G276" s="78">
        <v>39980</v>
      </c>
      <c r="H276" s="78">
        <v>39536.94</v>
      </c>
      <c r="I276" s="78">
        <v>38900</v>
      </c>
      <c r="J276" s="78">
        <v>0.5</v>
      </c>
      <c r="K276" s="78">
        <v>200</v>
      </c>
      <c r="L276" s="85">
        <f t="shared" si="13"/>
        <v>5.027652086475598E-3</v>
      </c>
      <c r="N276" s="79">
        <v>43567</v>
      </c>
      <c r="O276" s="80" t="s">
        <v>65</v>
      </c>
      <c r="P276" s="81">
        <v>1604.97</v>
      </c>
      <c r="Q276" s="88">
        <f t="shared" si="14"/>
        <v>-4.1139240506328223E-3</v>
      </c>
    </row>
    <row r="277" spans="2:17" x14ac:dyDescent="0.2">
      <c r="B277" s="76" t="s">
        <v>11</v>
      </c>
      <c r="C277" s="77">
        <v>43570</v>
      </c>
      <c r="D277" s="78">
        <v>29542</v>
      </c>
      <c r="E277" s="78">
        <v>1170577780</v>
      </c>
      <c r="F277" s="78">
        <v>39500</v>
      </c>
      <c r="G277" s="78">
        <v>39800</v>
      </c>
      <c r="H277" s="78">
        <v>39624.19</v>
      </c>
      <c r="I277" s="78">
        <v>39200</v>
      </c>
      <c r="J277" s="78">
        <v>-1.2</v>
      </c>
      <c r="K277" s="78">
        <v>-480</v>
      </c>
      <c r="L277" s="85">
        <f t="shared" si="13"/>
        <v>-1.2006003001500787E-2</v>
      </c>
      <c r="N277" s="79">
        <v>43570</v>
      </c>
      <c r="O277" s="80" t="s">
        <v>65</v>
      </c>
      <c r="P277" s="81">
        <v>1572.75</v>
      </c>
      <c r="Q277" s="88">
        <f t="shared" si="14"/>
        <v>-2.0075141591431644E-2</v>
      </c>
    </row>
    <row r="278" spans="2:17" x14ac:dyDescent="0.2">
      <c r="B278" s="76" t="s">
        <v>11</v>
      </c>
      <c r="C278" s="77">
        <v>43571</v>
      </c>
      <c r="D278" s="78">
        <v>20669</v>
      </c>
      <c r="E278" s="78">
        <v>809959580</v>
      </c>
      <c r="F278" s="78">
        <v>39500</v>
      </c>
      <c r="G278" s="78">
        <v>39500</v>
      </c>
      <c r="H278" s="78">
        <v>39187.17</v>
      </c>
      <c r="I278" s="78">
        <v>38500</v>
      </c>
      <c r="J278" s="78">
        <v>0</v>
      </c>
      <c r="K278" s="78">
        <v>0</v>
      </c>
      <c r="L278" s="85">
        <f t="shared" si="13"/>
        <v>0</v>
      </c>
      <c r="N278" s="79">
        <v>43571</v>
      </c>
      <c r="O278" s="80" t="s">
        <v>65</v>
      </c>
      <c r="P278" s="81">
        <v>1581.43</v>
      </c>
      <c r="Q278" s="88">
        <f t="shared" si="14"/>
        <v>5.5189953902401445E-3</v>
      </c>
    </row>
    <row r="279" spans="2:17" x14ac:dyDescent="0.2">
      <c r="B279" s="76" t="s">
        <v>11</v>
      </c>
      <c r="C279" s="77">
        <v>43572</v>
      </c>
      <c r="D279" s="78">
        <v>102635</v>
      </c>
      <c r="E279" s="78">
        <v>4063667720</v>
      </c>
      <c r="F279" s="78">
        <v>39520</v>
      </c>
      <c r="G279" s="78">
        <v>39800</v>
      </c>
      <c r="H279" s="78">
        <v>39593.39</v>
      </c>
      <c r="I279" s="78">
        <v>39340</v>
      </c>
      <c r="J279" s="78">
        <v>0.05</v>
      </c>
      <c r="K279" s="78">
        <v>20</v>
      </c>
      <c r="L279" s="85">
        <f t="shared" si="13"/>
        <v>5.0632911392400892E-4</v>
      </c>
      <c r="N279" s="79">
        <v>43572</v>
      </c>
      <c r="O279" s="80" t="s">
        <v>65</v>
      </c>
      <c r="P279" s="81">
        <v>1574.31</v>
      </c>
      <c r="Q279" s="88">
        <f t="shared" si="14"/>
        <v>-4.5022542888398798E-3</v>
      </c>
    </row>
    <row r="280" spans="2:17" x14ac:dyDescent="0.2">
      <c r="B280" s="76" t="s">
        <v>11</v>
      </c>
      <c r="C280" s="77">
        <v>43577</v>
      </c>
      <c r="D280" s="78">
        <v>54554</v>
      </c>
      <c r="E280" s="78">
        <v>2158523000</v>
      </c>
      <c r="F280" s="78">
        <v>39900</v>
      </c>
      <c r="G280" s="78">
        <v>39900</v>
      </c>
      <c r="H280" s="78">
        <v>39566.720000000001</v>
      </c>
      <c r="I280" s="78">
        <v>39480</v>
      </c>
      <c r="J280" s="78">
        <v>0.96</v>
      </c>
      <c r="K280" s="78">
        <v>380</v>
      </c>
      <c r="L280" s="85">
        <f t="shared" si="13"/>
        <v>9.6153846153845812E-3</v>
      </c>
      <c r="N280" s="79">
        <v>43577</v>
      </c>
      <c r="O280" s="80" t="s">
        <v>65</v>
      </c>
      <c r="P280" s="81">
        <v>1591.18</v>
      </c>
      <c r="Q280" s="88">
        <f t="shared" si="14"/>
        <v>1.0715805654540889E-2</v>
      </c>
    </row>
    <row r="281" spans="2:17" x14ac:dyDescent="0.2">
      <c r="B281" s="76" t="s">
        <v>11</v>
      </c>
      <c r="C281" s="77">
        <v>43578</v>
      </c>
      <c r="D281" s="78">
        <v>185600</v>
      </c>
      <c r="E281" s="78">
        <v>7429218360</v>
      </c>
      <c r="F281" s="78">
        <v>40500</v>
      </c>
      <c r="G281" s="78">
        <v>40500</v>
      </c>
      <c r="H281" s="78">
        <v>40028.120000000003</v>
      </c>
      <c r="I281" s="78">
        <v>39500</v>
      </c>
      <c r="J281" s="78">
        <v>1.5</v>
      </c>
      <c r="K281" s="78">
        <v>600</v>
      </c>
      <c r="L281" s="85">
        <f t="shared" si="13"/>
        <v>1.5037593984962516E-2</v>
      </c>
      <c r="N281" s="79">
        <v>43578</v>
      </c>
      <c r="O281" s="80" t="s">
        <v>65</v>
      </c>
      <c r="P281" s="81">
        <v>1595.02</v>
      </c>
      <c r="Q281" s="88">
        <f t="shared" si="14"/>
        <v>2.4133033346320776E-3</v>
      </c>
    </row>
    <row r="282" spans="2:17" x14ac:dyDescent="0.2">
      <c r="B282" s="76" t="s">
        <v>11</v>
      </c>
      <c r="C282" s="77">
        <v>43579</v>
      </c>
      <c r="D282" s="78">
        <v>39387</v>
      </c>
      <c r="E282" s="78">
        <v>1582451860</v>
      </c>
      <c r="F282" s="78">
        <v>40200</v>
      </c>
      <c r="G282" s="78">
        <v>40500</v>
      </c>
      <c r="H282" s="78">
        <v>40177.01</v>
      </c>
      <c r="I282" s="78">
        <v>39840</v>
      </c>
      <c r="J282" s="78">
        <v>-0.74</v>
      </c>
      <c r="K282" s="78">
        <v>-300</v>
      </c>
      <c r="L282" s="85">
        <f t="shared" si="13"/>
        <v>-7.4074074074074181E-3</v>
      </c>
      <c r="N282" s="79">
        <v>43579</v>
      </c>
      <c r="O282" s="80" t="s">
        <v>65</v>
      </c>
      <c r="P282" s="81">
        <v>1600.17</v>
      </c>
      <c r="Q282" s="88">
        <f t="shared" si="14"/>
        <v>3.2287996388760121E-3</v>
      </c>
    </row>
    <row r="283" spans="2:17" x14ac:dyDescent="0.2">
      <c r="B283" s="76" t="s">
        <v>11</v>
      </c>
      <c r="C283" s="77">
        <v>43580</v>
      </c>
      <c r="D283" s="78">
        <v>83934</v>
      </c>
      <c r="E283" s="78">
        <v>3355745340</v>
      </c>
      <c r="F283" s="78">
        <v>39900</v>
      </c>
      <c r="G283" s="78">
        <v>40340</v>
      </c>
      <c r="H283" s="78">
        <v>39980.76</v>
      </c>
      <c r="I283" s="78">
        <v>39800</v>
      </c>
      <c r="J283" s="78">
        <v>-0.75</v>
      </c>
      <c r="K283" s="78">
        <v>-300</v>
      </c>
      <c r="L283" s="85">
        <f t="shared" si="13"/>
        <v>-7.4626865671642006E-3</v>
      </c>
      <c r="N283" s="79">
        <v>43580</v>
      </c>
      <c r="O283" s="80" t="s">
        <v>65</v>
      </c>
      <c r="P283" s="81">
        <v>1599.81</v>
      </c>
      <c r="Q283" s="88">
        <f t="shared" si="14"/>
        <v>-2.2497609628979731E-4</v>
      </c>
    </row>
    <row r="284" spans="2:17" x14ac:dyDescent="0.2">
      <c r="B284" s="76" t="s">
        <v>11</v>
      </c>
      <c r="C284" s="77">
        <v>43581</v>
      </c>
      <c r="D284" s="78">
        <v>8533</v>
      </c>
      <c r="E284" s="78">
        <v>340421160</v>
      </c>
      <c r="F284" s="78">
        <v>40200</v>
      </c>
      <c r="G284" s="78">
        <v>40200</v>
      </c>
      <c r="H284" s="78">
        <v>39894.660000000003</v>
      </c>
      <c r="I284" s="78">
        <v>39720</v>
      </c>
      <c r="J284" s="78">
        <v>0.75</v>
      </c>
      <c r="K284" s="78">
        <v>300</v>
      </c>
      <c r="L284" s="85">
        <f t="shared" si="13"/>
        <v>7.5187969924812581E-3</v>
      </c>
      <c r="N284" s="79">
        <v>43581</v>
      </c>
      <c r="O284" s="80" t="s">
        <v>65</v>
      </c>
      <c r="P284" s="81">
        <v>1597.75</v>
      </c>
      <c r="Q284" s="88">
        <f t="shared" si="14"/>
        <v>-1.2876529087828548E-3</v>
      </c>
    </row>
    <row r="285" spans="2:17" x14ac:dyDescent="0.2">
      <c r="B285" s="76" t="s">
        <v>11</v>
      </c>
      <c r="C285" s="77">
        <v>43584</v>
      </c>
      <c r="D285" s="78">
        <v>30523</v>
      </c>
      <c r="E285" s="78">
        <v>1223926980</v>
      </c>
      <c r="F285" s="78">
        <v>40100</v>
      </c>
      <c r="G285" s="78">
        <v>40200</v>
      </c>
      <c r="H285" s="78">
        <v>40098.519999999997</v>
      </c>
      <c r="I285" s="78">
        <v>39880</v>
      </c>
      <c r="J285" s="78">
        <v>-0.25</v>
      </c>
      <c r="K285" s="78">
        <v>-100</v>
      </c>
      <c r="L285" s="85">
        <f t="shared" si="13"/>
        <v>-2.4875621890547706E-3</v>
      </c>
      <c r="N285" s="79">
        <v>43584</v>
      </c>
      <c r="O285" s="80" t="s">
        <v>65</v>
      </c>
      <c r="P285" s="81">
        <v>1590.38</v>
      </c>
      <c r="Q285" s="88">
        <f t="shared" si="14"/>
        <v>-4.6127366609293174E-3</v>
      </c>
    </row>
    <row r="286" spans="2:17" x14ac:dyDescent="0.2">
      <c r="B286" s="76" t="s">
        <v>11</v>
      </c>
      <c r="C286" s="77">
        <v>43585</v>
      </c>
      <c r="D286" s="78">
        <v>232437</v>
      </c>
      <c r="E286" s="78">
        <v>9272042620</v>
      </c>
      <c r="F286" s="78">
        <v>40000</v>
      </c>
      <c r="G286" s="78">
        <v>40000</v>
      </c>
      <c r="H286" s="78">
        <v>39890.559999999998</v>
      </c>
      <c r="I286" s="78">
        <v>39240</v>
      </c>
      <c r="J286" s="78">
        <v>-0.25</v>
      </c>
      <c r="K286" s="78">
        <v>-100</v>
      </c>
      <c r="L286" s="85">
        <f t="shared" si="13"/>
        <v>-2.4937655860348684E-3</v>
      </c>
      <c r="N286" s="79">
        <v>43585</v>
      </c>
      <c r="O286" s="80" t="s">
        <v>65</v>
      </c>
      <c r="P286" s="81">
        <v>1573.64</v>
      </c>
      <c r="Q286" s="88">
        <f t="shared" si="14"/>
        <v>-1.0525786290069061E-2</v>
      </c>
    </row>
    <row r="287" spans="2:17" x14ac:dyDescent="0.2">
      <c r="B287" s="76" t="s">
        <v>11</v>
      </c>
      <c r="C287" s="77">
        <v>43587</v>
      </c>
      <c r="D287" s="78">
        <v>167032</v>
      </c>
      <c r="E287" s="78">
        <v>6630695220</v>
      </c>
      <c r="F287" s="78">
        <v>39700</v>
      </c>
      <c r="G287" s="78">
        <v>39700</v>
      </c>
      <c r="H287" s="78">
        <v>39697.160000000003</v>
      </c>
      <c r="I287" s="78">
        <v>39340</v>
      </c>
      <c r="J287" s="78">
        <v>-0.75</v>
      </c>
      <c r="K287" s="78">
        <v>-300</v>
      </c>
      <c r="L287" s="85">
        <f t="shared" si="13"/>
        <v>-7.4999999999999512E-3</v>
      </c>
      <c r="N287" s="79">
        <v>43587</v>
      </c>
      <c r="O287" s="80" t="s">
        <v>65</v>
      </c>
      <c r="P287" s="81">
        <v>1562.02</v>
      </c>
      <c r="Q287" s="88">
        <f t="shared" si="14"/>
        <v>-7.3841539360972597E-3</v>
      </c>
    </row>
    <row r="288" spans="2:17" x14ac:dyDescent="0.2">
      <c r="B288" s="76" t="s">
        <v>11</v>
      </c>
      <c r="C288" s="77">
        <v>43588</v>
      </c>
      <c r="D288" s="78">
        <v>32528</v>
      </c>
      <c r="E288" s="78">
        <v>1279501300</v>
      </c>
      <c r="F288" s="78">
        <v>39300</v>
      </c>
      <c r="G288" s="78">
        <v>39440</v>
      </c>
      <c r="H288" s="78">
        <v>39335.379999999997</v>
      </c>
      <c r="I288" s="78">
        <v>39220</v>
      </c>
      <c r="J288" s="78">
        <v>-1.01</v>
      </c>
      <c r="K288" s="78">
        <v>-400</v>
      </c>
      <c r="L288" s="85">
        <f t="shared" si="13"/>
        <v>-1.0075566750629705E-2</v>
      </c>
      <c r="N288" s="79">
        <v>43588</v>
      </c>
      <c r="O288" s="80" t="s">
        <v>65</v>
      </c>
      <c r="P288" s="81">
        <v>1555.38</v>
      </c>
      <c r="Q288" s="88">
        <f t="shared" si="14"/>
        <v>-4.2509058782856934E-3</v>
      </c>
    </row>
    <row r="289" spans="2:17" x14ac:dyDescent="0.2">
      <c r="B289" s="76" t="s">
        <v>11</v>
      </c>
      <c r="C289" s="77">
        <v>43591</v>
      </c>
      <c r="D289" s="78">
        <v>47359</v>
      </c>
      <c r="E289" s="78">
        <v>1832709400</v>
      </c>
      <c r="F289" s="78">
        <v>38800</v>
      </c>
      <c r="G289" s="78">
        <v>39000</v>
      </c>
      <c r="H289" s="78">
        <v>38698.230000000003</v>
      </c>
      <c r="I289" s="78">
        <v>38580</v>
      </c>
      <c r="J289" s="78">
        <v>-1.27</v>
      </c>
      <c r="K289" s="78">
        <v>-500</v>
      </c>
      <c r="L289" s="85">
        <f t="shared" si="13"/>
        <v>-1.2722646310432517E-2</v>
      </c>
      <c r="N289" s="79">
        <v>43591</v>
      </c>
      <c r="O289" s="80" t="s">
        <v>65</v>
      </c>
      <c r="P289" s="81">
        <v>1549.16</v>
      </c>
      <c r="Q289" s="88">
        <f t="shared" si="14"/>
        <v>-3.9990227468529316E-3</v>
      </c>
    </row>
    <row r="290" spans="2:17" x14ac:dyDescent="0.2">
      <c r="B290" s="76" t="s">
        <v>11</v>
      </c>
      <c r="C290" s="77">
        <v>43592</v>
      </c>
      <c r="D290" s="78">
        <v>30556</v>
      </c>
      <c r="E290" s="78">
        <v>1148686460</v>
      </c>
      <c r="F290" s="78">
        <v>37340</v>
      </c>
      <c r="G290" s="78">
        <v>38000</v>
      </c>
      <c r="H290" s="78">
        <v>37592.83</v>
      </c>
      <c r="I290" s="78">
        <v>37340</v>
      </c>
      <c r="J290" s="78">
        <v>-3.76</v>
      </c>
      <c r="K290" s="78">
        <v>-1460</v>
      </c>
      <c r="L290" s="85">
        <f t="shared" si="13"/>
        <v>-3.7628865979381421E-2</v>
      </c>
      <c r="N290" s="79">
        <v>43592</v>
      </c>
      <c r="O290" s="80" t="s">
        <v>65</v>
      </c>
      <c r="P290" s="81">
        <v>1535.26</v>
      </c>
      <c r="Q290" s="88">
        <f t="shared" si="14"/>
        <v>-8.9726045082496597E-3</v>
      </c>
    </row>
    <row r="291" spans="2:17" x14ac:dyDescent="0.2">
      <c r="B291" s="76" t="s">
        <v>11</v>
      </c>
      <c r="C291" s="77">
        <v>43593</v>
      </c>
      <c r="D291" s="78">
        <v>121913</v>
      </c>
      <c r="E291" s="78">
        <v>4598230980</v>
      </c>
      <c r="F291" s="78">
        <v>37700</v>
      </c>
      <c r="G291" s="78">
        <v>38200</v>
      </c>
      <c r="H291" s="78">
        <v>37717.31</v>
      </c>
      <c r="I291" s="78">
        <v>37500</v>
      </c>
      <c r="J291" s="78">
        <v>0.96</v>
      </c>
      <c r="K291" s="78">
        <v>360</v>
      </c>
      <c r="L291" s="85">
        <f t="shared" si="13"/>
        <v>9.6411355115157971E-3</v>
      </c>
      <c r="N291" s="79">
        <v>43593</v>
      </c>
      <c r="O291" s="80" t="s">
        <v>65</v>
      </c>
      <c r="P291" s="81">
        <v>1539.31</v>
      </c>
      <c r="Q291" s="88">
        <f t="shared" si="14"/>
        <v>2.6379896564749927E-3</v>
      </c>
    </row>
    <row r="292" spans="2:17" x14ac:dyDescent="0.2">
      <c r="B292" s="76" t="s">
        <v>11</v>
      </c>
      <c r="C292" s="77">
        <v>43594</v>
      </c>
      <c r="D292" s="78">
        <v>108764</v>
      </c>
      <c r="E292" s="78">
        <v>4126443680</v>
      </c>
      <c r="F292" s="78">
        <v>38120</v>
      </c>
      <c r="G292" s="78">
        <v>38500</v>
      </c>
      <c r="H292" s="78">
        <v>37939.43</v>
      </c>
      <c r="I292" s="78">
        <v>37680</v>
      </c>
      <c r="J292" s="78">
        <v>1.1100000000000001</v>
      </c>
      <c r="K292" s="78">
        <v>420</v>
      </c>
      <c r="L292" s="85">
        <f t="shared" si="13"/>
        <v>1.1140583554376748E-2</v>
      </c>
      <c r="N292" s="79">
        <v>43594</v>
      </c>
      <c r="O292" s="80" t="s">
        <v>65</v>
      </c>
      <c r="P292" s="81">
        <v>1542.57</v>
      </c>
      <c r="Q292" s="88">
        <f t="shared" si="14"/>
        <v>2.1178320156434172E-3</v>
      </c>
    </row>
    <row r="293" spans="2:17" x14ac:dyDescent="0.2">
      <c r="B293" s="76" t="s">
        <v>11</v>
      </c>
      <c r="C293" s="77">
        <v>43595</v>
      </c>
      <c r="D293" s="78">
        <v>18609</v>
      </c>
      <c r="E293" s="78">
        <v>707519300</v>
      </c>
      <c r="F293" s="78">
        <v>38000</v>
      </c>
      <c r="G293" s="78">
        <v>38380</v>
      </c>
      <c r="H293" s="78">
        <v>38020.28</v>
      </c>
      <c r="I293" s="78">
        <v>37860</v>
      </c>
      <c r="J293" s="78">
        <v>-0.31</v>
      </c>
      <c r="K293" s="78">
        <v>-120</v>
      </c>
      <c r="L293" s="85">
        <f t="shared" si="13"/>
        <v>-3.1479538300105414E-3</v>
      </c>
      <c r="N293" s="79">
        <v>43595</v>
      </c>
      <c r="O293" s="80" t="s">
        <v>65</v>
      </c>
      <c r="P293" s="81">
        <v>1550.38</v>
      </c>
      <c r="Q293" s="88">
        <f t="shared" si="14"/>
        <v>5.062979313742666E-3</v>
      </c>
    </row>
    <row r="294" spans="2:17" x14ac:dyDescent="0.2">
      <c r="B294" s="76" t="s">
        <v>11</v>
      </c>
      <c r="C294" s="77">
        <v>43598</v>
      </c>
      <c r="D294" s="78">
        <v>42520</v>
      </c>
      <c r="E294" s="78">
        <v>1603421640</v>
      </c>
      <c r="F294" s="78">
        <v>36720</v>
      </c>
      <c r="G294" s="78">
        <v>38180</v>
      </c>
      <c r="H294" s="78">
        <v>37709.82</v>
      </c>
      <c r="I294" s="78">
        <v>36720</v>
      </c>
      <c r="J294" s="78">
        <v>-3.37</v>
      </c>
      <c r="K294" s="78">
        <v>-1280</v>
      </c>
      <c r="L294" s="85">
        <f t="shared" si="13"/>
        <v>-3.3684210526315761E-2</v>
      </c>
      <c r="N294" s="79">
        <v>43598</v>
      </c>
      <c r="O294" s="80" t="s">
        <v>65</v>
      </c>
      <c r="P294" s="81">
        <v>1515.81</v>
      </c>
      <c r="Q294" s="88">
        <f t="shared" si="14"/>
        <v>-2.2297759259020444E-2</v>
      </c>
    </row>
    <row r="295" spans="2:17" x14ac:dyDescent="0.2">
      <c r="B295" s="76" t="s">
        <v>11</v>
      </c>
      <c r="C295" s="77">
        <v>43599</v>
      </c>
      <c r="D295" s="78">
        <v>30996</v>
      </c>
      <c r="E295" s="78">
        <v>1147392500</v>
      </c>
      <c r="F295" s="78">
        <v>36660</v>
      </c>
      <c r="G295" s="78">
        <v>37080</v>
      </c>
      <c r="H295" s="78">
        <v>37017.440000000002</v>
      </c>
      <c r="I295" s="78">
        <v>36660</v>
      </c>
      <c r="J295" s="78">
        <v>-0.16</v>
      </c>
      <c r="K295" s="78">
        <v>-60</v>
      </c>
      <c r="L295" s="85">
        <f t="shared" si="13"/>
        <v>-1.6339869281045694E-3</v>
      </c>
      <c r="N295" s="79">
        <v>43599</v>
      </c>
      <c r="O295" s="80" t="s">
        <v>65</v>
      </c>
      <c r="P295" s="81">
        <v>1509.11</v>
      </c>
      <c r="Q295" s="88">
        <f t="shared" si="14"/>
        <v>-4.4200790336520468E-3</v>
      </c>
    </row>
    <row r="296" spans="2:17" x14ac:dyDescent="0.2">
      <c r="B296" s="76" t="s">
        <v>11</v>
      </c>
      <c r="C296" s="77">
        <v>43600</v>
      </c>
      <c r="D296" s="78">
        <v>22518</v>
      </c>
      <c r="E296" s="78">
        <v>829258960</v>
      </c>
      <c r="F296" s="78">
        <v>36980</v>
      </c>
      <c r="G296" s="78">
        <v>36980</v>
      </c>
      <c r="H296" s="78">
        <v>36826.49</v>
      </c>
      <c r="I296" s="78">
        <v>36660</v>
      </c>
      <c r="J296" s="78">
        <v>0.87</v>
      </c>
      <c r="K296" s="78">
        <v>320</v>
      </c>
      <c r="L296" s="85">
        <f t="shared" si="13"/>
        <v>8.7288597926895584E-3</v>
      </c>
      <c r="N296" s="79">
        <v>43600</v>
      </c>
      <c r="O296" s="80" t="s">
        <v>65</v>
      </c>
      <c r="P296" s="81">
        <v>1501.55</v>
      </c>
      <c r="Q296" s="88">
        <f t="shared" si="14"/>
        <v>-5.0095751800729449E-3</v>
      </c>
    </row>
    <row r="297" spans="2:17" x14ac:dyDescent="0.2">
      <c r="B297" s="76" t="s">
        <v>11</v>
      </c>
      <c r="C297" s="77">
        <v>43601</v>
      </c>
      <c r="D297" s="78">
        <v>7116</v>
      </c>
      <c r="E297" s="78">
        <v>266472100</v>
      </c>
      <c r="F297" s="78">
        <v>38120</v>
      </c>
      <c r="G297" s="78">
        <v>38120</v>
      </c>
      <c r="H297" s="78">
        <v>37446.89</v>
      </c>
      <c r="I297" s="78">
        <v>36520</v>
      </c>
      <c r="J297" s="78">
        <v>3.08</v>
      </c>
      <c r="K297" s="78">
        <v>1140</v>
      </c>
      <c r="L297" s="85">
        <f t="shared" si="13"/>
        <v>3.0827474310437974E-2</v>
      </c>
      <c r="N297" s="79">
        <v>43601</v>
      </c>
      <c r="O297" s="80" t="s">
        <v>65</v>
      </c>
      <c r="P297" s="81">
        <v>1503.06</v>
      </c>
      <c r="Q297" s="88">
        <f t="shared" si="14"/>
        <v>1.0056275182310781E-3</v>
      </c>
    </row>
    <row r="298" spans="2:17" x14ac:dyDescent="0.2">
      <c r="B298" s="76" t="s">
        <v>11</v>
      </c>
      <c r="C298" s="77">
        <v>43602</v>
      </c>
      <c r="D298" s="78">
        <v>28528</v>
      </c>
      <c r="E298" s="78">
        <v>1066130380</v>
      </c>
      <c r="F298" s="78">
        <v>37900</v>
      </c>
      <c r="G298" s="78">
        <v>37900</v>
      </c>
      <c r="H298" s="78">
        <v>37371.370000000003</v>
      </c>
      <c r="I298" s="78">
        <v>37000</v>
      </c>
      <c r="J298" s="78">
        <v>-0.57999999999999996</v>
      </c>
      <c r="K298" s="78">
        <v>-220</v>
      </c>
      <c r="L298" s="85">
        <f t="shared" si="13"/>
        <v>-5.7712486883525482E-3</v>
      </c>
      <c r="N298" s="79">
        <v>43602</v>
      </c>
      <c r="O298" s="80" t="s">
        <v>65</v>
      </c>
      <c r="P298" s="81">
        <v>1500.05</v>
      </c>
      <c r="Q298" s="88">
        <f t="shared" si="14"/>
        <v>-2.0025814006093823E-3</v>
      </c>
    </row>
    <row r="299" spans="2:17" x14ac:dyDescent="0.2">
      <c r="B299" s="76" t="s">
        <v>11</v>
      </c>
      <c r="C299" s="77">
        <v>43605</v>
      </c>
      <c r="D299" s="78">
        <v>225245</v>
      </c>
      <c r="E299" s="78">
        <v>8364770040</v>
      </c>
      <c r="F299" s="78">
        <v>36720</v>
      </c>
      <c r="G299" s="78">
        <v>37200</v>
      </c>
      <c r="H299" s="78">
        <v>37136.32</v>
      </c>
      <c r="I299" s="78">
        <v>36720</v>
      </c>
      <c r="J299" s="78">
        <v>-3.11</v>
      </c>
      <c r="K299" s="78">
        <v>-1180</v>
      </c>
      <c r="L299" s="85">
        <f t="shared" si="13"/>
        <v>-3.1134564643799489E-2</v>
      </c>
      <c r="N299" s="79">
        <v>43605</v>
      </c>
      <c r="O299" s="80" t="s">
        <v>65</v>
      </c>
      <c r="P299" s="81">
        <v>1482.74</v>
      </c>
      <c r="Q299" s="88">
        <f t="shared" si="14"/>
        <v>-1.1539615346155108E-2</v>
      </c>
    </row>
    <row r="300" spans="2:17" x14ac:dyDescent="0.2">
      <c r="B300" s="76" t="s">
        <v>11</v>
      </c>
      <c r="C300" s="77">
        <v>43606</v>
      </c>
      <c r="D300" s="78">
        <v>18489</v>
      </c>
      <c r="E300" s="78">
        <v>689504160</v>
      </c>
      <c r="F300" s="78">
        <v>37480</v>
      </c>
      <c r="G300" s="78">
        <v>37480</v>
      </c>
      <c r="H300" s="78">
        <v>37292.67</v>
      </c>
      <c r="I300" s="78">
        <v>36740</v>
      </c>
      <c r="J300" s="78">
        <v>2.0699999999999998</v>
      </c>
      <c r="K300" s="78">
        <v>760</v>
      </c>
      <c r="L300" s="85">
        <f t="shared" si="13"/>
        <v>2.0697167755991286E-2</v>
      </c>
      <c r="N300" s="79">
        <v>43606</v>
      </c>
      <c r="O300" s="80" t="s">
        <v>65</v>
      </c>
      <c r="P300" s="81">
        <v>1493.41</v>
      </c>
      <c r="Q300" s="88">
        <f t="shared" si="14"/>
        <v>7.1961368817190507E-3</v>
      </c>
    </row>
    <row r="301" spans="2:17" x14ac:dyDescent="0.2">
      <c r="B301" s="76" t="s">
        <v>11</v>
      </c>
      <c r="C301" s="77">
        <v>43607</v>
      </c>
      <c r="D301" s="78">
        <v>454966</v>
      </c>
      <c r="E301" s="78">
        <v>16839482160</v>
      </c>
      <c r="F301" s="78">
        <v>37300</v>
      </c>
      <c r="G301" s="78">
        <v>37360</v>
      </c>
      <c r="H301" s="78">
        <v>37012.620000000003</v>
      </c>
      <c r="I301" s="78">
        <v>37000</v>
      </c>
      <c r="J301" s="78">
        <v>-0.48</v>
      </c>
      <c r="K301" s="78">
        <v>-180</v>
      </c>
      <c r="L301" s="85">
        <f t="shared" si="13"/>
        <v>-4.8025613660619415E-3</v>
      </c>
      <c r="N301" s="79">
        <v>43607</v>
      </c>
      <c r="O301" s="80" t="s">
        <v>65</v>
      </c>
      <c r="P301" s="81">
        <v>1489.43</v>
      </c>
      <c r="Q301" s="88">
        <f t="shared" si="14"/>
        <v>-2.665041750088748E-3</v>
      </c>
    </row>
    <row r="302" spans="2:17" x14ac:dyDescent="0.2">
      <c r="B302" s="76" t="s">
        <v>11</v>
      </c>
      <c r="C302" s="77">
        <v>43608</v>
      </c>
      <c r="D302" s="78">
        <v>77027</v>
      </c>
      <c r="E302" s="78">
        <v>2850067340</v>
      </c>
      <c r="F302" s="78">
        <v>37000</v>
      </c>
      <c r="G302" s="78">
        <v>37020</v>
      </c>
      <c r="H302" s="78">
        <v>37000.89</v>
      </c>
      <c r="I302" s="78">
        <v>36980</v>
      </c>
      <c r="J302" s="78">
        <v>-0.8</v>
      </c>
      <c r="K302" s="78">
        <v>-300</v>
      </c>
      <c r="L302" s="85">
        <f t="shared" si="13"/>
        <v>-8.0428954423592547E-3</v>
      </c>
      <c r="N302" s="79">
        <v>43608</v>
      </c>
      <c r="O302" s="80" t="s">
        <v>65</v>
      </c>
      <c r="P302" s="81">
        <v>1472.15</v>
      </c>
      <c r="Q302" s="88">
        <f t="shared" si="14"/>
        <v>-1.1601753691009242E-2</v>
      </c>
    </row>
    <row r="303" spans="2:17" x14ac:dyDescent="0.2">
      <c r="B303" s="76" t="s">
        <v>11</v>
      </c>
      <c r="C303" s="77">
        <v>43609</v>
      </c>
      <c r="D303" s="78">
        <v>208187</v>
      </c>
      <c r="E303" s="78">
        <v>7785033220</v>
      </c>
      <c r="F303" s="78">
        <v>37640</v>
      </c>
      <c r="G303" s="78">
        <v>37900</v>
      </c>
      <c r="H303" s="78">
        <v>37394.43</v>
      </c>
      <c r="I303" s="78">
        <v>37020</v>
      </c>
      <c r="J303" s="78">
        <v>1.73</v>
      </c>
      <c r="K303" s="78">
        <v>640</v>
      </c>
      <c r="L303" s="85">
        <f t="shared" si="13"/>
        <v>1.7297297297297343E-2</v>
      </c>
      <c r="N303" s="79">
        <v>43609</v>
      </c>
      <c r="O303" s="80" t="s">
        <v>65</v>
      </c>
      <c r="P303" s="81">
        <v>1489.41</v>
      </c>
      <c r="Q303" s="88">
        <f t="shared" si="14"/>
        <v>1.1724348741636303E-2</v>
      </c>
    </row>
    <row r="304" spans="2:17" x14ac:dyDescent="0.2">
      <c r="B304" s="76" t="s">
        <v>11</v>
      </c>
      <c r="C304" s="77">
        <v>43612</v>
      </c>
      <c r="D304" s="78">
        <v>8711</v>
      </c>
      <c r="E304" s="78">
        <v>327920540</v>
      </c>
      <c r="F304" s="78">
        <v>37820</v>
      </c>
      <c r="G304" s="78">
        <v>37860</v>
      </c>
      <c r="H304" s="78">
        <v>37644.42</v>
      </c>
      <c r="I304" s="78">
        <v>37060</v>
      </c>
      <c r="J304" s="78">
        <v>0.48</v>
      </c>
      <c r="K304" s="78">
        <v>180</v>
      </c>
      <c r="L304" s="85">
        <f t="shared" si="13"/>
        <v>4.7821466524973211E-3</v>
      </c>
      <c r="N304" s="79">
        <v>43612</v>
      </c>
      <c r="O304" s="80" t="s">
        <v>65</v>
      </c>
      <c r="P304" s="81">
        <v>1480.01</v>
      </c>
      <c r="Q304" s="88">
        <f t="shared" si="14"/>
        <v>-6.3112239074533116E-3</v>
      </c>
    </row>
    <row r="305" spans="2:17" x14ac:dyDescent="0.2">
      <c r="B305" s="76" t="s">
        <v>11</v>
      </c>
      <c r="C305" s="77">
        <v>43613</v>
      </c>
      <c r="D305" s="78">
        <v>229651</v>
      </c>
      <c r="E305" s="78">
        <v>8608712620</v>
      </c>
      <c r="F305" s="78">
        <v>37300</v>
      </c>
      <c r="G305" s="78">
        <v>37960</v>
      </c>
      <c r="H305" s="78">
        <v>37486.07</v>
      </c>
      <c r="I305" s="78">
        <v>37020</v>
      </c>
      <c r="J305" s="78">
        <v>-1.37</v>
      </c>
      <c r="K305" s="78">
        <v>-520</v>
      </c>
      <c r="L305" s="85">
        <f t="shared" si="13"/>
        <v>-1.374933897408781E-2</v>
      </c>
      <c r="N305" s="79">
        <v>43613</v>
      </c>
      <c r="O305" s="80" t="s">
        <v>65</v>
      </c>
      <c r="P305" s="81">
        <v>1463.38</v>
      </c>
      <c r="Q305" s="88">
        <f t="shared" si="14"/>
        <v>-1.1236410564793409E-2</v>
      </c>
    </row>
    <row r="306" spans="2:17" x14ac:dyDescent="0.2">
      <c r="B306" s="76" t="s">
        <v>11</v>
      </c>
      <c r="C306" s="77">
        <v>43614</v>
      </c>
      <c r="D306" s="78">
        <v>225236</v>
      </c>
      <c r="E306" s="78">
        <v>8434343460</v>
      </c>
      <c r="F306" s="78">
        <v>37480</v>
      </c>
      <c r="G306" s="78">
        <v>37760</v>
      </c>
      <c r="H306" s="78">
        <v>37446.69</v>
      </c>
      <c r="I306" s="78">
        <v>37300</v>
      </c>
      <c r="J306" s="78">
        <v>0.48</v>
      </c>
      <c r="K306" s="78">
        <v>180</v>
      </c>
      <c r="L306" s="85">
        <f t="shared" si="13"/>
        <v>4.825737265415464E-3</v>
      </c>
      <c r="N306" s="79">
        <v>43614</v>
      </c>
      <c r="O306" s="80" t="s">
        <v>65</v>
      </c>
      <c r="P306" s="81">
        <v>1481.72</v>
      </c>
      <c r="Q306" s="88">
        <f t="shared" si="14"/>
        <v>1.2532629938908579E-2</v>
      </c>
    </row>
    <row r="307" spans="2:17" x14ac:dyDescent="0.2">
      <c r="B307" s="76" t="s">
        <v>11</v>
      </c>
      <c r="C307" s="77">
        <v>43615</v>
      </c>
      <c r="D307" s="78">
        <v>361316</v>
      </c>
      <c r="E307" s="78">
        <v>13574511200</v>
      </c>
      <c r="F307" s="78">
        <v>37860</v>
      </c>
      <c r="G307" s="78">
        <v>37940</v>
      </c>
      <c r="H307" s="78">
        <v>37569.64</v>
      </c>
      <c r="I307" s="78">
        <v>37460</v>
      </c>
      <c r="J307" s="78">
        <v>1.01</v>
      </c>
      <c r="K307" s="78">
        <v>380</v>
      </c>
      <c r="L307" s="85">
        <f t="shared" si="13"/>
        <v>1.0138740661686185E-2</v>
      </c>
      <c r="N307" s="79">
        <v>43615</v>
      </c>
      <c r="O307" s="80" t="s">
        <v>65</v>
      </c>
      <c r="P307" s="81">
        <v>1487.06</v>
      </c>
      <c r="Q307" s="88">
        <f t="shared" si="14"/>
        <v>3.6039197689170521E-3</v>
      </c>
    </row>
    <row r="308" spans="2:17" x14ac:dyDescent="0.2">
      <c r="B308" s="76" t="s">
        <v>11</v>
      </c>
      <c r="C308" s="77">
        <v>43616</v>
      </c>
      <c r="D308" s="78">
        <v>72631</v>
      </c>
      <c r="E308" s="78">
        <v>2758965780</v>
      </c>
      <c r="F308" s="78">
        <v>38160</v>
      </c>
      <c r="G308" s="78">
        <v>38500</v>
      </c>
      <c r="H308" s="78">
        <v>37986.06</v>
      </c>
      <c r="I308" s="78">
        <v>37700</v>
      </c>
      <c r="J308" s="78">
        <v>0.79</v>
      </c>
      <c r="K308" s="78">
        <v>300</v>
      </c>
      <c r="L308" s="85">
        <f t="shared" si="13"/>
        <v>7.923930269413626E-3</v>
      </c>
      <c r="N308" s="79">
        <v>43616</v>
      </c>
      <c r="O308" s="80" t="s">
        <v>65</v>
      </c>
      <c r="P308" s="81">
        <v>1487</v>
      </c>
      <c r="Q308" s="88">
        <f t="shared" si="14"/>
        <v>-4.0348069344831039E-5</v>
      </c>
    </row>
    <row r="309" spans="2:17" x14ac:dyDescent="0.2">
      <c r="B309" s="76" t="s">
        <v>11</v>
      </c>
      <c r="C309" s="77">
        <v>43620</v>
      </c>
      <c r="D309" s="78">
        <v>44318</v>
      </c>
      <c r="E309" s="78">
        <v>1690992940</v>
      </c>
      <c r="F309" s="78">
        <v>38200</v>
      </c>
      <c r="G309" s="78">
        <v>38400</v>
      </c>
      <c r="H309" s="78">
        <v>38155.89</v>
      </c>
      <c r="I309" s="78">
        <v>37520</v>
      </c>
      <c r="J309" s="78">
        <v>0.1</v>
      </c>
      <c r="K309" s="78">
        <v>40</v>
      </c>
      <c r="L309" s="85">
        <f t="shared" si="13"/>
        <v>1.0482180293500676E-3</v>
      </c>
      <c r="N309" s="79">
        <v>43620</v>
      </c>
      <c r="O309" s="80" t="s">
        <v>65</v>
      </c>
      <c r="P309" s="81">
        <v>1497.35</v>
      </c>
      <c r="Q309" s="88">
        <f t="shared" si="14"/>
        <v>6.9603227975789661E-3</v>
      </c>
    </row>
    <row r="310" spans="2:17" x14ac:dyDescent="0.2">
      <c r="B310" s="76" t="s">
        <v>11</v>
      </c>
      <c r="C310" s="77">
        <v>43621</v>
      </c>
      <c r="D310" s="78">
        <v>103331</v>
      </c>
      <c r="E310" s="78">
        <v>3977856980</v>
      </c>
      <c r="F310" s="78">
        <v>38520</v>
      </c>
      <c r="G310" s="78">
        <v>38700</v>
      </c>
      <c r="H310" s="78">
        <v>38496.26</v>
      </c>
      <c r="I310" s="78">
        <v>38200</v>
      </c>
      <c r="J310" s="78">
        <v>0.84</v>
      </c>
      <c r="K310" s="78">
        <v>320</v>
      </c>
      <c r="L310" s="85">
        <f t="shared" si="13"/>
        <v>8.3769633507853047E-3</v>
      </c>
      <c r="N310" s="79">
        <v>43621</v>
      </c>
      <c r="O310" s="80" t="s">
        <v>65</v>
      </c>
      <c r="P310" s="81">
        <v>1483.42</v>
      </c>
      <c r="Q310" s="88">
        <f t="shared" si="14"/>
        <v>-9.3031021471264852E-3</v>
      </c>
    </row>
    <row r="311" spans="2:17" x14ac:dyDescent="0.2">
      <c r="B311" s="76" t="s">
        <v>11</v>
      </c>
      <c r="C311" s="77">
        <v>43622</v>
      </c>
      <c r="D311" s="78">
        <v>51929</v>
      </c>
      <c r="E311" s="78">
        <v>2007236360</v>
      </c>
      <c r="F311" s="78">
        <v>38820</v>
      </c>
      <c r="G311" s="78">
        <v>38820</v>
      </c>
      <c r="H311" s="78">
        <v>38653.480000000003</v>
      </c>
      <c r="I311" s="78">
        <v>38380</v>
      </c>
      <c r="J311" s="78">
        <v>0.78</v>
      </c>
      <c r="K311" s="78">
        <v>300</v>
      </c>
      <c r="L311" s="85">
        <f t="shared" si="13"/>
        <v>7.7881619937694158E-3</v>
      </c>
      <c r="N311" s="79">
        <v>43622</v>
      </c>
      <c r="O311" s="80" t="s">
        <v>65</v>
      </c>
      <c r="P311" s="81">
        <v>1489.99</v>
      </c>
      <c r="Q311" s="88">
        <f t="shared" si="14"/>
        <v>4.4289547127582818E-3</v>
      </c>
    </row>
    <row r="312" spans="2:17" x14ac:dyDescent="0.2">
      <c r="B312" s="76" t="s">
        <v>11</v>
      </c>
      <c r="C312" s="77">
        <v>43623</v>
      </c>
      <c r="D312" s="78">
        <v>69199</v>
      </c>
      <c r="E312" s="78">
        <v>2700878080</v>
      </c>
      <c r="F312" s="78">
        <v>39400</v>
      </c>
      <c r="G312" s="78">
        <v>39500</v>
      </c>
      <c r="H312" s="78">
        <v>39030.589999999997</v>
      </c>
      <c r="I312" s="78">
        <v>38580</v>
      </c>
      <c r="J312" s="78">
        <v>1.49</v>
      </c>
      <c r="K312" s="78">
        <v>580</v>
      </c>
      <c r="L312" s="85">
        <f t="shared" si="13"/>
        <v>1.494075218959301E-2</v>
      </c>
      <c r="N312" s="79">
        <v>43623</v>
      </c>
      <c r="O312" s="80" t="s">
        <v>65</v>
      </c>
      <c r="P312" s="81">
        <v>1509.82</v>
      </c>
      <c r="Q312" s="88">
        <f t="shared" si="14"/>
        <v>1.3308814153115023E-2</v>
      </c>
    </row>
    <row r="313" spans="2:17" x14ac:dyDescent="0.2">
      <c r="B313" s="76" t="s">
        <v>11</v>
      </c>
      <c r="C313" s="77">
        <v>43626</v>
      </c>
      <c r="D313" s="78">
        <v>35037</v>
      </c>
      <c r="E313" s="78">
        <v>1400022920</v>
      </c>
      <c r="F313" s="78">
        <v>40000</v>
      </c>
      <c r="G313" s="78">
        <v>40200</v>
      </c>
      <c r="H313" s="78">
        <v>39958.410000000003</v>
      </c>
      <c r="I313" s="78">
        <v>39560</v>
      </c>
      <c r="J313" s="78">
        <v>1.52</v>
      </c>
      <c r="K313" s="78">
        <v>600</v>
      </c>
      <c r="L313" s="85">
        <f t="shared" si="13"/>
        <v>1.5228426395939021E-2</v>
      </c>
      <c r="N313" s="79">
        <v>43626</v>
      </c>
      <c r="O313" s="80" t="s">
        <v>65</v>
      </c>
      <c r="P313" s="81">
        <v>1499.16</v>
      </c>
      <c r="Q313" s="88">
        <f t="shared" si="14"/>
        <v>-7.0604442913724252E-3</v>
      </c>
    </row>
    <row r="314" spans="2:17" x14ac:dyDescent="0.2">
      <c r="B314" s="76" t="s">
        <v>11</v>
      </c>
      <c r="C314" s="77">
        <v>43627</v>
      </c>
      <c r="D314" s="78">
        <v>114907</v>
      </c>
      <c r="E314" s="78">
        <v>4611920600</v>
      </c>
      <c r="F314" s="78">
        <v>40240</v>
      </c>
      <c r="G314" s="78">
        <v>40500</v>
      </c>
      <c r="H314" s="78">
        <v>40136.120000000003</v>
      </c>
      <c r="I314" s="78">
        <v>39900</v>
      </c>
      <c r="J314" s="78">
        <v>0.6</v>
      </c>
      <c r="K314" s="78">
        <v>240</v>
      </c>
      <c r="L314" s="85">
        <f t="shared" si="13"/>
        <v>6.0000000000000053E-3</v>
      </c>
      <c r="N314" s="79">
        <v>43627</v>
      </c>
      <c r="O314" s="80" t="s">
        <v>65</v>
      </c>
      <c r="P314" s="81">
        <v>1519.97</v>
      </c>
      <c r="Q314" s="88">
        <f t="shared" si="14"/>
        <v>1.3881106753115047E-2</v>
      </c>
    </row>
    <row r="315" spans="2:17" x14ac:dyDescent="0.2">
      <c r="B315" s="76" t="s">
        <v>11</v>
      </c>
      <c r="C315" s="77">
        <v>43628</v>
      </c>
      <c r="D315" s="78">
        <v>254541</v>
      </c>
      <c r="E315" s="78">
        <v>10292992920</v>
      </c>
      <c r="F315" s="78">
        <v>40680</v>
      </c>
      <c r="G315" s="78">
        <v>41000</v>
      </c>
      <c r="H315" s="78">
        <v>40437.47</v>
      </c>
      <c r="I315" s="78">
        <v>40120</v>
      </c>
      <c r="J315" s="78">
        <v>1.0900000000000001</v>
      </c>
      <c r="K315" s="78">
        <v>440</v>
      </c>
      <c r="L315" s="85">
        <f t="shared" si="13"/>
        <v>1.0934393638170947E-2</v>
      </c>
      <c r="N315" s="79">
        <v>43628</v>
      </c>
      <c r="O315" s="80" t="s">
        <v>65</v>
      </c>
      <c r="P315" s="81">
        <v>1513.16</v>
      </c>
      <c r="Q315" s="88">
        <f t="shared" si="14"/>
        <v>-4.480351585886555E-3</v>
      </c>
    </row>
    <row r="316" spans="2:17" x14ac:dyDescent="0.2">
      <c r="B316" s="76" t="s">
        <v>11</v>
      </c>
      <c r="C316" s="77">
        <v>43629</v>
      </c>
      <c r="D316" s="78">
        <v>94224</v>
      </c>
      <c r="E316" s="78">
        <v>3823804960</v>
      </c>
      <c r="F316" s="78">
        <v>40520</v>
      </c>
      <c r="G316" s="78">
        <v>40980</v>
      </c>
      <c r="H316" s="78">
        <v>40582.07</v>
      </c>
      <c r="I316" s="78">
        <v>40420</v>
      </c>
      <c r="J316" s="78">
        <v>-0.39</v>
      </c>
      <c r="K316" s="78">
        <v>-160</v>
      </c>
      <c r="L316" s="85">
        <f t="shared" si="13"/>
        <v>-3.9331366764995268E-3</v>
      </c>
      <c r="N316" s="79">
        <v>43629</v>
      </c>
      <c r="O316" s="80" t="s">
        <v>65</v>
      </c>
      <c r="P316" s="81">
        <v>1521.69</v>
      </c>
      <c r="Q316" s="88">
        <f t="shared" si="14"/>
        <v>5.6372095482302154E-3</v>
      </c>
    </row>
    <row r="317" spans="2:17" x14ac:dyDescent="0.2">
      <c r="B317" s="76" t="s">
        <v>11</v>
      </c>
      <c r="C317" s="77">
        <v>43630</v>
      </c>
      <c r="D317" s="78">
        <v>400766</v>
      </c>
      <c r="E317" s="78">
        <v>16114944020</v>
      </c>
      <c r="F317" s="78">
        <v>40000</v>
      </c>
      <c r="G317" s="78">
        <v>40880</v>
      </c>
      <c r="H317" s="78">
        <v>40210.36</v>
      </c>
      <c r="I317" s="78">
        <v>40000</v>
      </c>
      <c r="J317" s="78">
        <v>-1.28</v>
      </c>
      <c r="K317" s="78">
        <v>-520</v>
      </c>
      <c r="L317" s="85">
        <f t="shared" si="13"/>
        <v>-1.2833168805528095E-2</v>
      </c>
      <c r="N317" s="79">
        <v>43630</v>
      </c>
      <c r="O317" s="80" t="s">
        <v>65</v>
      </c>
      <c r="P317" s="81">
        <v>1526.36</v>
      </c>
      <c r="Q317" s="88">
        <f t="shared" si="14"/>
        <v>3.0689562263008785E-3</v>
      </c>
    </row>
    <row r="318" spans="2:17" x14ac:dyDescent="0.2">
      <c r="B318" s="76" t="s">
        <v>11</v>
      </c>
      <c r="C318" s="77">
        <v>43633</v>
      </c>
      <c r="D318" s="78">
        <v>35483</v>
      </c>
      <c r="E318" s="78">
        <v>1424612640</v>
      </c>
      <c r="F318" s="78">
        <v>40200</v>
      </c>
      <c r="G318" s="78">
        <v>40200</v>
      </c>
      <c r="H318" s="78">
        <v>40149.160000000003</v>
      </c>
      <c r="I318" s="78">
        <v>39540</v>
      </c>
      <c r="J318" s="78">
        <v>0.5</v>
      </c>
      <c r="K318" s="78">
        <v>200</v>
      </c>
      <c r="L318" s="85">
        <f t="shared" si="13"/>
        <v>4.9999999999998934E-3</v>
      </c>
      <c r="N318" s="79">
        <v>43633</v>
      </c>
      <c r="O318" s="80" t="s">
        <v>65</v>
      </c>
      <c r="P318" s="81">
        <v>1518.29</v>
      </c>
      <c r="Q318" s="88">
        <f t="shared" si="14"/>
        <v>-5.2870882360648297E-3</v>
      </c>
    </row>
    <row r="319" spans="2:17" x14ac:dyDescent="0.2">
      <c r="B319" s="76" t="s">
        <v>11</v>
      </c>
      <c r="C319" s="77">
        <v>43634</v>
      </c>
      <c r="D319" s="78">
        <v>67374</v>
      </c>
      <c r="E319" s="78">
        <v>2708456140</v>
      </c>
      <c r="F319" s="78">
        <v>40380</v>
      </c>
      <c r="G319" s="78">
        <v>40600</v>
      </c>
      <c r="H319" s="78">
        <v>40200.32</v>
      </c>
      <c r="I319" s="78">
        <v>40000</v>
      </c>
      <c r="J319" s="78">
        <v>0.45</v>
      </c>
      <c r="K319" s="78">
        <v>180</v>
      </c>
      <c r="L319" s="85">
        <f t="shared" si="13"/>
        <v>4.4776119402984982E-3</v>
      </c>
      <c r="N319" s="79">
        <v>43634</v>
      </c>
      <c r="O319" s="80" t="s">
        <v>65</v>
      </c>
      <c r="P319" s="81">
        <v>1537.81</v>
      </c>
      <c r="Q319" s="88">
        <f t="shared" si="14"/>
        <v>1.2856568903173882E-2</v>
      </c>
    </row>
    <row r="320" spans="2:17" x14ac:dyDescent="0.2">
      <c r="B320" s="76" t="s">
        <v>11</v>
      </c>
      <c r="C320" s="77">
        <v>43635</v>
      </c>
      <c r="D320" s="78">
        <v>39133</v>
      </c>
      <c r="E320" s="78">
        <v>1575025420</v>
      </c>
      <c r="F320" s="78">
        <v>40240</v>
      </c>
      <c r="G320" s="78">
        <v>40600</v>
      </c>
      <c r="H320" s="78">
        <v>40248.01</v>
      </c>
      <c r="I320" s="78">
        <v>40100</v>
      </c>
      <c r="J320" s="78">
        <v>-0.35</v>
      </c>
      <c r="K320" s="78">
        <v>-140</v>
      </c>
      <c r="L320" s="85">
        <f t="shared" si="13"/>
        <v>-3.4670629024269317E-3</v>
      </c>
      <c r="N320" s="79">
        <v>43635</v>
      </c>
      <c r="O320" s="80" t="s">
        <v>65</v>
      </c>
      <c r="P320" s="81">
        <v>1546.24</v>
      </c>
      <c r="Q320" s="88">
        <f t="shared" si="14"/>
        <v>5.4818215514271795E-3</v>
      </c>
    </row>
    <row r="321" spans="2:17" x14ac:dyDescent="0.2">
      <c r="B321" s="76" t="s">
        <v>11</v>
      </c>
      <c r="C321" s="77">
        <v>43636</v>
      </c>
      <c r="D321" s="78">
        <v>138215</v>
      </c>
      <c r="E321" s="78">
        <v>5593405960</v>
      </c>
      <c r="F321" s="78">
        <v>40500</v>
      </c>
      <c r="G321" s="78">
        <v>40840</v>
      </c>
      <c r="H321" s="78">
        <v>40468.879999999997</v>
      </c>
      <c r="I321" s="78">
        <v>40020</v>
      </c>
      <c r="J321" s="78">
        <v>0.65</v>
      </c>
      <c r="K321" s="78">
        <v>260</v>
      </c>
      <c r="L321" s="85">
        <f t="shared" si="13"/>
        <v>6.4612326043738122E-3</v>
      </c>
      <c r="N321" s="79">
        <v>43636</v>
      </c>
      <c r="O321" s="80" t="s">
        <v>65</v>
      </c>
      <c r="P321" s="81">
        <v>1554.67</v>
      </c>
      <c r="Q321" s="88">
        <f t="shared" si="14"/>
        <v>5.4519350165562752E-3</v>
      </c>
    </row>
    <row r="322" spans="2:17" x14ac:dyDescent="0.2">
      <c r="B322" s="76" t="s">
        <v>11</v>
      </c>
      <c r="C322" s="77">
        <v>43637</v>
      </c>
      <c r="D322" s="78">
        <v>167885</v>
      </c>
      <c r="E322" s="78">
        <v>6697652640</v>
      </c>
      <c r="F322" s="78">
        <v>39900</v>
      </c>
      <c r="G322" s="78">
        <v>40600</v>
      </c>
      <c r="H322" s="78">
        <v>39894.29</v>
      </c>
      <c r="I322" s="78">
        <v>39520</v>
      </c>
      <c r="J322" s="78">
        <v>-1.48</v>
      </c>
      <c r="K322" s="78">
        <v>-600</v>
      </c>
      <c r="L322" s="85">
        <f t="shared" si="13"/>
        <v>-1.4814814814814836E-2</v>
      </c>
      <c r="N322" s="79">
        <v>43637</v>
      </c>
      <c r="O322" s="80" t="s">
        <v>65</v>
      </c>
      <c r="P322" s="81">
        <v>1560.19</v>
      </c>
      <c r="Q322" s="88">
        <f t="shared" si="14"/>
        <v>3.5505927302901252E-3</v>
      </c>
    </row>
    <row r="323" spans="2:17" x14ac:dyDescent="0.2">
      <c r="B323" s="76" t="s">
        <v>11</v>
      </c>
      <c r="C323" s="77">
        <v>43641</v>
      </c>
      <c r="D323" s="78">
        <v>79076</v>
      </c>
      <c r="E323" s="78">
        <v>3152196260</v>
      </c>
      <c r="F323" s="78">
        <v>39660</v>
      </c>
      <c r="G323" s="78">
        <v>40200</v>
      </c>
      <c r="H323" s="78">
        <v>39862.870000000003</v>
      </c>
      <c r="I323" s="78">
        <v>39500</v>
      </c>
      <c r="J323" s="78">
        <v>-0.6</v>
      </c>
      <c r="K323" s="78">
        <v>-240</v>
      </c>
      <c r="L323" s="85">
        <f t="shared" si="13"/>
        <v>-6.0150375939849177E-3</v>
      </c>
      <c r="N323" s="79">
        <v>43641</v>
      </c>
      <c r="O323" s="80" t="s">
        <v>65</v>
      </c>
      <c r="P323" s="81">
        <v>1557.86</v>
      </c>
      <c r="Q323" s="88">
        <f t="shared" si="14"/>
        <v>-1.4934078541717355E-3</v>
      </c>
    </row>
    <row r="324" spans="2:17" x14ac:dyDescent="0.2">
      <c r="B324" s="76" t="s">
        <v>11</v>
      </c>
      <c r="C324" s="77">
        <v>43642</v>
      </c>
      <c r="D324" s="78">
        <v>51994</v>
      </c>
      <c r="E324" s="78">
        <v>2066701900</v>
      </c>
      <c r="F324" s="78">
        <v>39820</v>
      </c>
      <c r="G324" s="78">
        <v>40000</v>
      </c>
      <c r="H324" s="78">
        <v>39748.85</v>
      </c>
      <c r="I324" s="78">
        <v>39540</v>
      </c>
      <c r="J324" s="78">
        <v>0.4</v>
      </c>
      <c r="K324" s="78">
        <v>160</v>
      </c>
      <c r="L324" s="85">
        <f t="shared" si="13"/>
        <v>4.0342914775592931E-3</v>
      </c>
      <c r="N324" s="79">
        <v>43642</v>
      </c>
      <c r="O324" s="80" t="s">
        <v>65</v>
      </c>
      <c r="P324" s="81">
        <v>1549.72</v>
      </c>
      <c r="Q324" s="88">
        <f t="shared" si="14"/>
        <v>-5.225116505976013E-3</v>
      </c>
    </row>
    <row r="325" spans="2:17" x14ac:dyDescent="0.2">
      <c r="B325" s="76" t="s">
        <v>11</v>
      </c>
      <c r="C325" s="77">
        <v>43643</v>
      </c>
      <c r="D325" s="78">
        <v>107921</v>
      </c>
      <c r="E325" s="78">
        <v>4334593480</v>
      </c>
      <c r="F325" s="78">
        <v>40100</v>
      </c>
      <c r="G325" s="78">
        <v>40600</v>
      </c>
      <c r="H325" s="78">
        <v>40164.5</v>
      </c>
      <c r="I325" s="78">
        <v>39880</v>
      </c>
      <c r="J325" s="78">
        <v>0.7</v>
      </c>
      <c r="K325" s="78">
        <v>280</v>
      </c>
      <c r="L325" s="85">
        <f t="shared" si="13"/>
        <v>7.0316423907583747E-3</v>
      </c>
      <c r="N325" s="79">
        <v>43643</v>
      </c>
      <c r="O325" s="80" t="s">
        <v>65</v>
      </c>
      <c r="P325" s="81">
        <v>1547.69</v>
      </c>
      <c r="Q325" s="88">
        <f t="shared" si="14"/>
        <v>-1.3099140489895023E-3</v>
      </c>
    </row>
    <row r="326" spans="2:17" x14ac:dyDescent="0.2">
      <c r="B326" s="76" t="s">
        <v>11</v>
      </c>
      <c r="C326" s="77">
        <v>43644</v>
      </c>
      <c r="D326" s="78">
        <v>10537</v>
      </c>
      <c r="E326" s="78">
        <v>425483460</v>
      </c>
      <c r="F326" s="78">
        <v>40480</v>
      </c>
      <c r="G326" s="78">
        <v>40480</v>
      </c>
      <c r="H326" s="78">
        <v>40379.94</v>
      </c>
      <c r="I326" s="78">
        <v>40020</v>
      </c>
      <c r="J326" s="78">
        <v>0.95</v>
      </c>
      <c r="K326" s="78">
        <v>380</v>
      </c>
      <c r="L326" s="85">
        <f t="shared" ref="L326:L389" si="15">+F326/F325-1</f>
        <v>9.4763092269327664E-3</v>
      </c>
      <c r="N326" s="79">
        <v>43644</v>
      </c>
      <c r="O326" s="80" t="s">
        <v>65</v>
      </c>
      <c r="P326" s="81">
        <v>1548.98</v>
      </c>
      <c r="Q326" s="88">
        <f t="shared" ref="Q326:Q389" si="16">+P326/P325-1</f>
        <v>8.3350024875783468E-4</v>
      </c>
    </row>
    <row r="327" spans="2:17" x14ac:dyDescent="0.2">
      <c r="B327" s="76" t="s">
        <v>11</v>
      </c>
      <c r="C327" s="77">
        <v>43648</v>
      </c>
      <c r="D327" s="78">
        <v>24359</v>
      </c>
      <c r="E327" s="78">
        <v>978271440</v>
      </c>
      <c r="F327" s="78">
        <v>39900</v>
      </c>
      <c r="G327" s="78">
        <v>40500</v>
      </c>
      <c r="H327" s="78">
        <v>40160.57</v>
      </c>
      <c r="I327" s="78">
        <v>39440</v>
      </c>
      <c r="J327" s="78">
        <v>-1.43</v>
      </c>
      <c r="K327" s="78">
        <v>-580</v>
      </c>
      <c r="L327" s="85">
        <f t="shared" si="15"/>
        <v>-1.4328063241106692E-2</v>
      </c>
      <c r="N327" s="79">
        <v>43648</v>
      </c>
      <c r="O327" s="80" t="s">
        <v>65</v>
      </c>
      <c r="P327" s="81">
        <v>1543.76</v>
      </c>
      <c r="Q327" s="88">
        <f t="shared" si="16"/>
        <v>-3.3699595863084797E-3</v>
      </c>
    </row>
    <row r="328" spans="2:17" x14ac:dyDescent="0.2">
      <c r="B328" s="76" t="s">
        <v>11</v>
      </c>
      <c r="C328" s="77">
        <v>43649</v>
      </c>
      <c r="D328" s="78">
        <v>86064</v>
      </c>
      <c r="E328" s="78">
        <v>3437178080</v>
      </c>
      <c r="F328" s="78">
        <v>40080</v>
      </c>
      <c r="G328" s="78">
        <v>40460</v>
      </c>
      <c r="H328" s="78">
        <v>39937.47</v>
      </c>
      <c r="I328" s="78">
        <v>39700</v>
      </c>
      <c r="J328" s="78">
        <v>0.45</v>
      </c>
      <c r="K328" s="78">
        <v>180</v>
      </c>
      <c r="L328" s="85">
        <f t="shared" si="15"/>
        <v>4.5112781954887993E-3</v>
      </c>
      <c r="N328" s="79">
        <v>43649</v>
      </c>
      <c r="O328" s="80" t="s">
        <v>65</v>
      </c>
      <c r="P328" s="81">
        <v>1563.72</v>
      </c>
      <c r="Q328" s="88">
        <f t="shared" si="16"/>
        <v>1.2929470902212747E-2</v>
      </c>
    </row>
    <row r="329" spans="2:17" x14ac:dyDescent="0.2">
      <c r="B329" s="76" t="s">
        <v>11</v>
      </c>
      <c r="C329" s="77">
        <v>43650</v>
      </c>
      <c r="D329" s="78">
        <v>111643</v>
      </c>
      <c r="E329" s="78">
        <v>4457107000</v>
      </c>
      <c r="F329" s="78">
        <v>40180</v>
      </c>
      <c r="G329" s="78">
        <v>40200</v>
      </c>
      <c r="H329" s="78">
        <v>39922.85</v>
      </c>
      <c r="I329" s="78">
        <v>39800</v>
      </c>
      <c r="J329" s="78">
        <v>0.25</v>
      </c>
      <c r="K329" s="78">
        <v>100</v>
      </c>
      <c r="L329" s="85">
        <f t="shared" si="15"/>
        <v>2.4950099800398196E-3</v>
      </c>
      <c r="N329" s="79">
        <v>43650</v>
      </c>
      <c r="O329" s="80" t="s">
        <v>65</v>
      </c>
      <c r="P329" s="81">
        <v>1565.96</v>
      </c>
      <c r="Q329" s="88">
        <f t="shared" si="16"/>
        <v>1.4324815184303397E-3</v>
      </c>
    </row>
    <row r="330" spans="2:17" x14ac:dyDescent="0.2">
      <c r="B330" s="76" t="s">
        <v>11</v>
      </c>
      <c r="C330" s="77">
        <v>43651</v>
      </c>
      <c r="D330" s="78">
        <v>49280</v>
      </c>
      <c r="E330" s="78">
        <v>1991826660</v>
      </c>
      <c r="F330" s="78">
        <v>40500</v>
      </c>
      <c r="G330" s="78">
        <v>40600</v>
      </c>
      <c r="H330" s="78">
        <v>40418.559999999998</v>
      </c>
      <c r="I330" s="78">
        <v>40040</v>
      </c>
      <c r="J330" s="78">
        <v>0.8</v>
      </c>
      <c r="K330" s="78">
        <v>320</v>
      </c>
      <c r="L330" s="85">
        <f t="shared" si="15"/>
        <v>7.9641612742658019E-3</v>
      </c>
      <c r="N330" s="79">
        <v>43651</v>
      </c>
      <c r="O330" s="80" t="s">
        <v>65</v>
      </c>
      <c r="P330" s="81">
        <v>1579.19</v>
      </c>
      <c r="Q330" s="88">
        <f t="shared" si="16"/>
        <v>8.4484916600680027E-3</v>
      </c>
    </row>
    <row r="331" spans="2:17" x14ac:dyDescent="0.2">
      <c r="B331" s="76" t="s">
        <v>11</v>
      </c>
      <c r="C331" s="77">
        <v>43654</v>
      </c>
      <c r="D331" s="78">
        <v>128050</v>
      </c>
      <c r="E331" s="78">
        <v>5247916100</v>
      </c>
      <c r="F331" s="78">
        <v>41400</v>
      </c>
      <c r="G331" s="78">
        <v>41400</v>
      </c>
      <c r="H331" s="78">
        <v>40983.339999999997</v>
      </c>
      <c r="I331" s="78">
        <v>40080</v>
      </c>
      <c r="J331" s="78">
        <v>2.2200000000000002</v>
      </c>
      <c r="K331" s="78">
        <v>900</v>
      </c>
      <c r="L331" s="85">
        <f t="shared" si="15"/>
        <v>2.2222222222222143E-2</v>
      </c>
      <c r="N331" s="79">
        <v>43654</v>
      </c>
      <c r="O331" s="80" t="s">
        <v>65</v>
      </c>
      <c r="P331" s="81">
        <v>1581.08</v>
      </c>
      <c r="Q331" s="88">
        <f t="shared" si="16"/>
        <v>1.1968160892608104E-3</v>
      </c>
    </row>
    <row r="332" spans="2:17" x14ac:dyDescent="0.2">
      <c r="B332" s="76" t="s">
        <v>11</v>
      </c>
      <c r="C332" s="77">
        <v>43655</v>
      </c>
      <c r="D332" s="78">
        <v>110341</v>
      </c>
      <c r="E332" s="78">
        <v>4539805700</v>
      </c>
      <c r="F332" s="78">
        <v>40820</v>
      </c>
      <c r="G332" s="78">
        <v>41380</v>
      </c>
      <c r="H332" s="78">
        <v>41143.42</v>
      </c>
      <c r="I332" s="78">
        <v>40820</v>
      </c>
      <c r="J332" s="78">
        <v>-1.4</v>
      </c>
      <c r="K332" s="78">
        <v>-580</v>
      </c>
      <c r="L332" s="85">
        <f t="shared" si="15"/>
        <v>-1.400966183574881E-2</v>
      </c>
      <c r="N332" s="79">
        <v>43655</v>
      </c>
      <c r="O332" s="80" t="s">
        <v>65</v>
      </c>
      <c r="P332" s="81">
        <v>1588.9</v>
      </c>
      <c r="Q332" s="88">
        <f t="shared" si="16"/>
        <v>4.9459862878540317E-3</v>
      </c>
    </row>
    <row r="333" spans="2:17" x14ac:dyDescent="0.2">
      <c r="B333" s="76" t="s">
        <v>11</v>
      </c>
      <c r="C333" s="77">
        <v>43656</v>
      </c>
      <c r="D333" s="78">
        <v>296249</v>
      </c>
      <c r="E333" s="78">
        <v>12197250200</v>
      </c>
      <c r="F333" s="78">
        <v>41140</v>
      </c>
      <c r="G333" s="78">
        <v>41380</v>
      </c>
      <c r="H333" s="78">
        <v>41172.29</v>
      </c>
      <c r="I333" s="78">
        <v>40820</v>
      </c>
      <c r="J333" s="78">
        <v>0.78</v>
      </c>
      <c r="K333" s="78">
        <v>320</v>
      </c>
      <c r="L333" s="85">
        <f t="shared" si="15"/>
        <v>7.8392944634981809E-3</v>
      </c>
      <c r="N333" s="79">
        <v>43656</v>
      </c>
      <c r="O333" s="80" t="s">
        <v>65</v>
      </c>
      <c r="P333" s="81">
        <v>1600.91</v>
      </c>
      <c r="Q333" s="88">
        <f t="shared" si="16"/>
        <v>7.5586884007803334E-3</v>
      </c>
    </row>
    <row r="334" spans="2:17" x14ac:dyDescent="0.2">
      <c r="B334" s="76" t="s">
        <v>11</v>
      </c>
      <c r="C334" s="77">
        <v>43657</v>
      </c>
      <c r="D334" s="78">
        <v>79921</v>
      </c>
      <c r="E334" s="78">
        <v>3264638760</v>
      </c>
      <c r="F334" s="78">
        <v>41000</v>
      </c>
      <c r="G334" s="78">
        <v>41140</v>
      </c>
      <c r="H334" s="78">
        <v>40848.32</v>
      </c>
      <c r="I334" s="78">
        <v>40740</v>
      </c>
      <c r="J334" s="78">
        <v>-0.34</v>
      </c>
      <c r="K334" s="78">
        <v>-140</v>
      </c>
      <c r="L334" s="85">
        <f t="shared" si="15"/>
        <v>-3.4030140982013179E-3</v>
      </c>
      <c r="N334" s="79">
        <v>43657</v>
      </c>
      <c r="O334" s="80" t="s">
        <v>65</v>
      </c>
      <c r="P334" s="81">
        <v>1600.5</v>
      </c>
      <c r="Q334" s="88">
        <f t="shared" si="16"/>
        <v>-2.561043406562602E-4</v>
      </c>
    </row>
    <row r="335" spans="2:17" x14ac:dyDescent="0.2">
      <c r="B335" s="76" t="s">
        <v>11</v>
      </c>
      <c r="C335" s="77">
        <v>43658</v>
      </c>
      <c r="D335" s="78">
        <v>41487</v>
      </c>
      <c r="E335" s="78">
        <v>1699905420</v>
      </c>
      <c r="F335" s="78">
        <v>41400</v>
      </c>
      <c r="G335" s="78">
        <v>41400</v>
      </c>
      <c r="H335" s="78">
        <v>40974.410000000003</v>
      </c>
      <c r="I335" s="78">
        <v>40760</v>
      </c>
      <c r="J335" s="78">
        <v>0.98</v>
      </c>
      <c r="K335" s="78">
        <v>400</v>
      </c>
      <c r="L335" s="85">
        <f t="shared" si="15"/>
        <v>9.7560975609756184E-3</v>
      </c>
      <c r="N335" s="79">
        <v>43658</v>
      </c>
      <c r="O335" s="80" t="s">
        <v>65</v>
      </c>
      <c r="P335" s="81">
        <v>1605.15</v>
      </c>
      <c r="Q335" s="88">
        <f t="shared" si="16"/>
        <v>2.9053420805997821E-3</v>
      </c>
    </row>
    <row r="336" spans="2:17" x14ac:dyDescent="0.2">
      <c r="B336" s="76" t="s">
        <v>11</v>
      </c>
      <c r="C336" s="77">
        <v>43661</v>
      </c>
      <c r="D336" s="78">
        <v>50688</v>
      </c>
      <c r="E336" s="78">
        <v>2114133620</v>
      </c>
      <c r="F336" s="78">
        <v>42000</v>
      </c>
      <c r="G336" s="78">
        <v>42000</v>
      </c>
      <c r="H336" s="78">
        <v>41708.76</v>
      </c>
      <c r="I336" s="78">
        <v>41400</v>
      </c>
      <c r="J336" s="78">
        <v>1.45</v>
      </c>
      <c r="K336" s="78">
        <v>600</v>
      </c>
      <c r="L336" s="85">
        <f t="shared" si="15"/>
        <v>1.449275362318847E-2</v>
      </c>
      <c r="N336" s="79">
        <v>43661</v>
      </c>
      <c r="O336" s="80" t="s">
        <v>65</v>
      </c>
      <c r="P336" s="81">
        <v>1605.01</v>
      </c>
      <c r="Q336" s="88">
        <f t="shared" si="16"/>
        <v>-8.7219262997262348E-5</v>
      </c>
    </row>
    <row r="337" spans="2:17" x14ac:dyDescent="0.2">
      <c r="B337" s="76" t="s">
        <v>11</v>
      </c>
      <c r="C337" s="77">
        <v>43662</v>
      </c>
      <c r="D337" s="78">
        <v>283612</v>
      </c>
      <c r="E337" s="78">
        <v>11956621620</v>
      </c>
      <c r="F337" s="78">
        <v>42280</v>
      </c>
      <c r="G337" s="78">
        <v>43000</v>
      </c>
      <c r="H337" s="78">
        <v>42158.38</v>
      </c>
      <c r="I337" s="78">
        <v>41420</v>
      </c>
      <c r="J337" s="78">
        <v>0.67</v>
      </c>
      <c r="K337" s="78">
        <v>280</v>
      </c>
      <c r="L337" s="85">
        <f t="shared" si="15"/>
        <v>6.6666666666665986E-3</v>
      </c>
      <c r="N337" s="79">
        <v>43662</v>
      </c>
      <c r="O337" s="80" t="s">
        <v>65</v>
      </c>
      <c r="P337" s="81">
        <v>1619.62</v>
      </c>
      <c r="Q337" s="88">
        <f t="shared" si="16"/>
        <v>9.1027470233828733E-3</v>
      </c>
    </row>
    <row r="338" spans="2:17" x14ac:dyDescent="0.2">
      <c r="B338" s="76" t="s">
        <v>11</v>
      </c>
      <c r="C338" s="77">
        <v>43663</v>
      </c>
      <c r="D338" s="78">
        <v>87073</v>
      </c>
      <c r="E338" s="78">
        <v>3663140820</v>
      </c>
      <c r="F338" s="78">
        <v>41760</v>
      </c>
      <c r="G338" s="78">
        <v>42380</v>
      </c>
      <c r="H338" s="78">
        <v>42069.77</v>
      </c>
      <c r="I338" s="78">
        <v>41680</v>
      </c>
      <c r="J338" s="78">
        <v>-1.23</v>
      </c>
      <c r="K338" s="78">
        <v>-520</v>
      </c>
      <c r="L338" s="85">
        <f t="shared" si="15"/>
        <v>-1.2298959318826852E-2</v>
      </c>
      <c r="N338" s="79">
        <v>43663</v>
      </c>
      <c r="O338" s="80" t="s">
        <v>65</v>
      </c>
      <c r="P338" s="81">
        <v>1607.23</v>
      </c>
      <c r="Q338" s="88">
        <f t="shared" si="16"/>
        <v>-7.6499425791234366E-3</v>
      </c>
    </row>
    <row r="339" spans="2:17" x14ac:dyDescent="0.2">
      <c r="B339" s="76" t="s">
        <v>11</v>
      </c>
      <c r="C339" s="77">
        <v>43664</v>
      </c>
      <c r="D339" s="78">
        <v>38825</v>
      </c>
      <c r="E339" s="78">
        <v>1595487420</v>
      </c>
      <c r="F339" s="78">
        <v>41000</v>
      </c>
      <c r="G339" s="78">
        <v>41240</v>
      </c>
      <c r="H339" s="78">
        <v>41094.33</v>
      </c>
      <c r="I339" s="78">
        <v>41000</v>
      </c>
      <c r="J339" s="78">
        <v>-1.82</v>
      </c>
      <c r="K339" s="78">
        <v>-760</v>
      </c>
      <c r="L339" s="85">
        <f t="shared" si="15"/>
        <v>-1.8199233716475138E-2</v>
      </c>
      <c r="N339" s="79">
        <v>43664</v>
      </c>
      <c r="O339" s="80" t="s">
        <v>65</v>
      </c>
      <c r="P339" s="81">
        <v>1586.96</v>
      </c>
      <c r="Q339" s="88">
        <f t="shared" si="16"/>
        <v>-1.2611760606758171E-2</v>
      </c>
    </row>
    <row r="340" spans="2:17" x14ac:dyDescent="0.2">
      <c r="B340" s="76" t="s">
        <v>11</v>
      </c>
      <c r="C340" s="77">
        <v>43665</v>
      </c>
      <c r="D340" s="78">
        <v>225149</v>
      </c>
      <c r="E340" s="78">
        <v>9133826040</v>
      </c>
      <c r="F340" s="78">
        <v>40860</v>
      </c>
      <c r="G340" s="78">
        <v>41240</v>
      </c>
      <c r="H340" s="78">
        <v>40567.919999999998</v>
      </c>
      <c r="I340" s="78">
        <v>40460</v>
      </c>
      <c r="J340" s="78">
        <v>-0.34</v>
      </c>
      <c r="K340" s="78">
        <v>-140</v>
      </c>
      <c r="L340" s="85">
        <f t="shared" si="15"/>
        <v>-3.4146341463414664E-3</v>
      </c>
      <c r="N340" s="79">
        <v>43665</v>
      </c>
      <c r="O340" s="80" t="s">
        <v>65</v>
      </c>
      <c r="P340" s="81">
        <v>1600.39</v>
      </c>
      <c r="Q340" s="88">
        <f t="shared" si="16"/>
        <v>8.4627211775973876E-3</v>
      </c>
    </row>
    <row r="341" spans="2:17" x14ac:dyDescent="0.2">
      <c r="B341" s="76" t="s">
        <v>11</v>
      </c>
      <c r="C341" s="77">
        <v>43668</v>
      </c>
      <c r="D341" s="78">
        <v>174640</v>
      </c>
      <c r="E341" s="78">
        <v>7141982600</v>
      </c>
      <c r="F341" s="78">
        <v>40760</v>
      </c>
      <c r="G341" s="78">
        <v>41000</v>
      </c>
      <c r="H341" s="78">
        <v>40895.46</v>
      </c>
      <c r="I341" s="78">
        <v>40760</v>
      </c>
      <c r="J341" s="78">
        <v>-0.24</v>
      </c>
      <c r="K341" s="78">
        <v>-100</v>
      </c>
      <c r="L341" s="85">
        <f t="shared" si="15"/>
        <v>-2.4473813020068347E-3</v>
      </c>
      <c r="N341" s="79">
        <v>43668</v>
      </c>
      <c r="O341" s="80" t="s">
        <v>65</v>
      </c>
      <c r="P341" s="81">
        <v>1594.44</v>
      </c>
      <c r="Q341" s="88">
        <f t="shared" si="16"/>
        <v>-3.71784377557971E-3</v>
      </c>
    </row>
    <row r="342" spans="2:17" x14ac:dyDescent="0.2">
      <c r="B342" s="76" t="s">
        <v>11</v>
      </c>
      <c r="C342" s="77">
        <v>43669</v>
      </c>
      <c r="D342" s="78">
        <v>529219</v>
      </c>
      <c r="E342" s="78">
        <v>21526565700</v>
      </c>
      <c r="F342" s="78">
        <v>41300</v>
      </c>
      <c r="G342" s="78">
        <v>41340</v>
      </c>
      <c r="H342" s="78">
        <v>40676.1</v>
      </c>
      <c r="I342" s="78">
        <v>40600</v>
      </c>
      <c r="J342" s="78">
        <v>1.32</v>
      </c>
      <c r="K342" s="78">
        <v>540</v>
      </c>
      <c r="L342" s="85">
        <f t="shared" si="15"/>
        <v>1.3248282630029529E-2</v>
      </c>
      <c r="N342" s="79">
        <v>43669</v>
      </c>
      <c r="O342" s="80" t="s">
        <v>65</v>
      </c>
      <c r="P342" s="81">
        <v>1602.15</v>
      </c>
      <c r="Q342" s="88">
        <f t="shared" si="16"/>
        <v>4.8355535485813395E-3</v>
      </c>
    </row>
    <row r="343" spans="2:17" x14ac:dyDescent="0.2">
      <c r="B343" s="76" t="s">
        <v>11</v>
      </c>
      <c r="C343" s="77">
        <v>43670</v>
      </c>
      <c r="D343" s="78">
        <v>193111</v>
      </c>
      <c r="E343" s="78">
        <v>8003089800</v>
      </c>
      <c r="F343" s="78">
        <v>41380</v>
      </c>
      <c r="G343" s="78">
        <v>41800</v>
      </c>
      <c r="H343" s="78">
        <v>41442.949999999997</v>
      </c>
      <c r="I343" s="78">
        <v>41160</v>
      </c>
      <c r="J343" s="78">
        <v>0.19</v>
      </c>
      <c r="K343" s="78">
        <v>80</v>
      </c>
      <c r="L343" s="85">
        <f t="shared" si="15"/>
        <v>1.9370460048426796E-3</v>
      </c>
      <c r="N343" s="79">
        <v>43670</v>
      </c>
      <c r="O343" s="80" t="s">
        <v>65</v>
      </c>
      <c r="P343" s="81">
        <v>1592.71</v>
      </c>
      <c r="Q343" s="88">
        <f t="shared" si="16"/>
        <v>-5.8920825141216548E-3</v>
      </c>
    </row>
    <row r="344" spans="2:17" x14ac:dyDescent="0.2">
      <c r="B344" s="76" t="s">
        <v>11</v>
      </c>
      <c r="C344" s="77">
        <v>43671</v>
      </c>
      <c r="D344" s="78">
        <v>30295</v>
      </c>
      <c r="E344" s="78">
        <v>1253229660</v>
      </c>
      <c r="F344" s="78">
        <v>41380</v>
      </c>
      <c r="G344" s="78">
        <v>41600</v>
      </c>
      <c r="H344" s="78">
        <v>41367.54</v>
      </c>
      <c r="I344" s="78">
        <v>41040</v>
      </c>
      <c r="J344" s="78">
        <v>0</v>
      </c>
      <c r="K344" s="78">
        <v>0</v>
      </c>
      <c r="L344" s="85">
        <f t="shared" si="15"/>
        <v>0</v>
      </c>
      <c r="N344" s="79">
        <v>43671</v>
      </c>
      <c r="O344" s="80" t="s">
        <v>65</v>
      </c>
      <c r="P344" s="81">
        <v>1595.47</v>
      </c>
      <c r="Q344" s="88">
        <f t="shared" si="16"/>
        <v>1.7328955051452155E-3</v>
      </c>
    </row>
    <row r="345" spans="2:17" x14ac:dyDescent="0.2">
      <c r="B345" s="76" t="s">
        <v>11</v>
      </c>
      <c r="C345" s="77">
        <v>43672</v>
      </c>
      <c r="D345" s="78">
        <v>29511</v>
      </c>
      <c r="E345" s="78">
        <v>1223462360</v>
      </c>
      <c r="F345" s="78">
        <v>41500</v>
      </c>
      <c r="G345" s="78">
        <v>41500</v>
      </c>
      <c r="H345" s="78">
        <v>41457.839999999997</v>
      </c>
      <c r="I345" s="78">
        <v>41000</v>
      </c>
      <c r="J345" s="78">
        <v>0.28999999999999998</v>
      </c>
      <c r="K345" s="78">
        <v>120</v>
      </c>
      <c r="L345" s="85">
        <f t="shared" si="15"/>
        <v>2.8999516674721448E-3</v>
      </c>
      <c r="N345" s="79">
        <v>43672</v>
      </c>
      <c r="O345" s="80" t="s">
        <v>65</v>
      </c>
      <c r="P345" s="81">
        <v>1580.56</v>
      </c>
      <c r="Q345" s="88">
        <f t="shared" si="16"/>
        <v>-9.3452086219107944E-3</v>
      </c>
    </row>
    <row r="346" spans="2:17" x14ac:dyDescent="0.2">
      <c r="B346" s="76" t="s">
        <v>11</v>
      </c>
      <c r="C346" s="77">
        <v>43675</v>
      </c>
      <c r="D346" s="78">
        <v>14089</v>
      </c>
      <c r="E346" s="78">
        <v>581541380</v>
      </c>
      <c r="F346" s="78">
        <v>41420</v>
      </c>
      <c r="G346" s="78">
        <v>41500</v>
      </c>
      <c r="H346" s="78">
        <v>41276.269999999997</v>
      </c>
      <c r="I346" s="78">
        <v>41020</v>
      </c>
      <c r="J346" s="78">
        <v>-0.19</v>
      </c>
      <c r="K346" s="78">
        <v>-80</v>
      </c>
      <c r="L346" s="85">
        <f t="shared" si="15"/>
        <v>-1.9277108433735091E-3</v>
      </c>
      <c r="N346" s="79">
        <v>43675</v>
      </c>
      <c r="O346" s="80" t="s">
        <v>65</v>
      </c>
      <c r="P346" s="81">
        <v>1585.26</v>
      </c>
      <c r="Q346" s="88">
        <f t="shared" si="16"/>
        <v>2.9736295996356521E-3</v>
      </c>
    </row>
    <row r="347" spans="2:17" x14ac:dyDescent="0.2">
      <c r="B347" s="76" t="s">
        <v>11</v>
      </c>
      <c r="C347" s="77">
        <v>43676</v>
      </c>
      <c r="D347" s="78">
        <v>54189</v>
      </c>
      <c r="E347" s="78">
        <v>2201895660</v>
      </c>
      <c r="F347" s="78">
        <v>40400</v>
      </c>
      <c r="G347" s="78">
        <v>41060</v>
      </c>
      <c r="H347" s="78">
        <v>40633.629999999997</v>
      </c>
      <c r="I347" s="78">
        <v>40400</v>
      </c>
      <c r="J347" s="78">
        <v>-2.46</v>
      </c>
      <c r="K347" s="78">
        <v>-1020</v>
      </c>
      <c r="L347" s="85">
        <f t="shared" si="15"/>
        <v>-2.4625784645099014E-2</v>
      </c>
      <c r="N347" s="79">
        <v>43676</v>
      </c>
      <c r="O347" s="80" t="s">
        <v>65</v>
      </c>
      <c r="P347" s="81">
        <v>1568.06</v>
      </c>
      <c r="Q347" s="88">
        <f t="shared" si="16"/>
        <v>-1.084995521239418E-2</v>
      </c>
    </row>
    <row r="348" spans="2:17" x14ac:dyDescent="0.2">
      <c r="B348" s="76" t="s">
        <v>11</v>
      </c>
      <c r="C348" s="77">
        <v>43677</v>
      </c>
      <c r="D348" s="78">
        <v>146337</v>
      </c>
      <c r="E348" s="78">
        <v>6015038380</v>
      </c>
      <c r="F348" s="78">
        <v>41140</v>
      </c>
      <c r="G348" s="78">
        <v>42000</v>
      </c>
      <c r="H348" s="78">
        <v>41104.019999999997</v>
      </c>
      <c r="I348" s="78">
        <v>40400</v>
      </c>
      <c r="J348" s="78">
        <v>1.83</v>
      </c>
      <c r="K348" s="78">
        <v>740</v>
      </c>
      <c r="L348" s="85">
        <f t="shared" si="15"/>
        <v>1.8316831683168333E-2</v>
      </c>
      <c r="N348" s="79">
        <v>43677</v>
      </c>
      <c r="O348" s="80" t="s">
        <v>65</v>
      </c>
      <c r="P348" s="81">
        <v>1562.13</v>
      </c>
      <c r="Q348" s="88">
        <f t="shared" si="16"/>
        <v>-3.7817430455465706E-3</v>
      </c>
    </row>
    <row r="349" spans="2:17" x14ac:dyDescent="0.2">
      <c r="B349" s="76" t="s">
        <v>11</v>
      </c>
      <c r="C349" s="77">
        <v>43678</v>
      </c>
      <c r="D349" s="78">
        <v>33134</v>
      </c>
      <c r="E349" s="78">
        <v>1348927260</v>
      </c>
      <c r="F349" s="78">
        <v>40800</v>
      </c>
      <c r="G349" s="78">
        <v>41000</v>
      </c>
      <c r="H349" s="78">
        <v>40711.269999999997</v>
      </c>
      <c r="I349" s="78">
        <v>40500</v>
      </c>
      <c r="J349" s="78">
        <v>-0.83</v>
      </c>
      <c r="K349" s="78">
        <v>-340</v>
      </c>
      <c r="L349" s="85">
        <f t="shared" si="15"/>
        <v>-8.2644628099173278E-3</v>
      </c>
      <c r="N349" s="79">
        <v>43678</v>
      </c>
      <c r="O349" s="80" t="s">
        <v>65</v>
      </c>
      <c r="P349" s="81">
        <v>1537.58</v>
      </c>
      <c r="Q349" s="88">
        <f t="shared" si="16"/>
        <v>-1.5715721482847278E-2</v>
      </c>
    </row>
    <row r="350" spans="2:17" x14ac:dyDescent="0.2">
      <c r="B350" s="76" t="s">
        <v>11</v>
      </c>
      <c r="C350" s="77">
        <v>43679</v>
      </c>
      <c r="D350" s="78">
        <v>620121</v>
      </c>
      <c r="E350" s="78">
        <v>25005734920</v>
      </c>
      <c r="F350" s="78">
        <v>40500</v>
      </c>
      <c r="G350" s="78">
        <v>40700</v>
      </c>
      <c r="H350" s="78">
        <v>40323.96</v>
      </c>
      <c r="I350" s="78">
        <v>40180</v>
      </c>
      <c r="J350" s="78">
        <v>-0.74</v>
      </c>
      <c r="K350" s="78">
        <v>-300</v>
      </c>
      <c r="L350" s="85">
        <f t="shared" si="15"/>
        <v>-7.3529411764705621E-3</v>
      </c>
      <c r="N350" s="79">
        <v>43679</v>
      </c>
      <c r="O350" s="80" t="s">
        <v>65</v>
      </c>
      <c r="P350" s="81">
        <v>1543.38</v>
      </c>
      <c r="Q350" s="88">
        <f t="shared" si="16"/>
        <v>3.7721614485102251E-3</v>
      </c>
    </row>
    <row r="351" spans="2:17" x14ac:dyDescent="0.2">
      <c r="B351" s="76" t="s">
        <v>11</v>
      </c>
      <c r="C351" s="77">
        <v>43682</v>
      </c>
      <c r="D351" s="78">
        <v>646066</v>
      </c>
      <c r="E351" s="78">
        <v>25321369720</v>
      </c>
      <c r="F351" s="78">
        <v>39400</v>
      </c>
      <c r="G351" s="78">
        <v>40100</v>
      </c>
      <c r="H351" s="78">
        <v>39193.160000000003</v>
      </c>
      <c r="I351" s="78">
        <v>39000</v>
      </c>
      <c r="J351" s="78">
        <v>-2.72</v>
      </c>
      <c r="K351" s="78">
        <v>-1100</v>
      </c>
      <c r="L351" s="85">
        <f t="shared" si="15"/>
        <v>-2.7160493827160459E-2</v>
      </c>
      <c r="N351" s="79">
        <v>43682</v>
      </c>
      <c r="O351" s="80" t="s">
        <v>65</v>
      </c>
      <c r="P351" s="81">
        <v>1503</v>
      </c>
      <c r="Q351" s="88">
        <f t="shared" si="16"/>
        <v>-2.6163355751661954E-2</v>
      </c>
    </row>
    <row r="352" spans="2:17" x14ac:dyDescent="0.2">
      <c r="B352" s="76" t="s">
        <v>11</v>
      </c>
      <c r="C352" s="77">
        <v>43683</v>
      </c>
      <c r="D352" s="78">
        <v>311212</v>
      </c>
      <c r="E352" s="78">
        <v>12440075200</v>
      </c>
      <c r="F352" s="78">
        <v>40240</v>
      </c>
      <c r="G352" s="78">
        <v>40500</v>
      </c>
      <c r="H352" s="78">
        <v>39972.99</v>
      </c>
      <c r="I352" s="78">
        <v>39400</v>
      </c>
      <c r="J352" s="78">
        <v>2.13</v>
      </c>
      <c r="K352" s="78">
        <v>840</v>
      </c>
      <c r="L352" s="85">
        <f t="shared" si="15"/>
        <v>2.1319796954314629E-2</v>
      </c>
      <c r="N352" s="79">
        <v>43683</v>
      </c>
      <c r="O352" s="80" t="s">
        <v>65</v>
      </c>
      <c r="P352" s="81">
        <v>1512.83</v>
      </c>
      <c r="Q352" s="88">
        <f t="shared" si="16"/>
        <v>6.5402528276778948E-3</v>
      </c>
    </row>
    <row r="353" spans="2:17" x14ac:dyDescent="0.2">
      <c r="B353" s="76" t="s">
        <v>11</v>
      </c>
      <c r="C353" s="77">
        <v>43685</v>
      </c>
      <c r="D353" s="78">
        <v>216449</v>
      </c>
      <c r="E353" s="78">
        <v>8908904640</v>
      </c>
      <c r="F353" s="78">
        <v>41300</v>
      </c>
      <c r="G353" s="78">
        <v>41780</v>
      </c>
      <c r="H353" s="78">
        <v>41159.370000000003</v>
      </c>
      <c r="I353" s="78">
        <v>40200</v>
      </c>
      <c r="J353" s="78">
        <v>2.63</v>
      </c>
      <c r="K353" s="78">
        <v>1060</v>
      </c>
      <c r="L353" s="85">
        <f t="shared" si="15"/>
        <v>2.6341948310139252E-2</v>
      </c>
      <c r="N353" s="79">
        <v>43685</v>
      </c>
      <c r="O353" s="80" t="s">
        <v>65</v>
      </c>
      <c r="P353" s="81">
        <v>1545.44</v>
      </c>
      <c r="Q353" s="88">
        <f t="shared" si="16"/>
        <v>2.1555627532505284E-2</v>
      </c>
    </row>
    <row r="354" spans="2:17" x14ac:dyDescent="0.2">
      <c r="B354" s="76" t="s">
        <v>11</v>
      </c>
      <c r="C354" s="77">
        <v>43686</v>
      </c>
      <c r="D354" s="78">
        <v>118041</v>
      </c>
      <c r="E354" s="78">
        <v>4857995700</v>
      </c>
      <c r="F354" s="78">
        <v>41300</v>
      </c>
      <c r="G354" s="78">
        <v>41500</v>
      </c>
      <c r="H354" s="78">
        <v>41155.160000000003</v>
      </c>
      <c r="I354" s="78">
        <v>40940</v>
      </c>
      <c r="J354" s="78">
        <v>0</v>
      </c>
      <c r="K354" s="78">
        <v>0</v>
      </c>
      <c r="L354" s="85">
        <f t="shared" si="15"/>
        <v>0</v>
      </c>
      <c r="N354" s="79">
        <v>43686</v>
      </c>
      <c r="O354" s="80" t="s">
        <v>65</v>
      </c>
      <c r="P354" s="81">
        <v>1537.8</v>
      </c>
      <c r="Q354" s="88">
        <f t="shared" si="16"/>
        <v>-4.9435759395383139E-3</v>
      </c>
    </row>
    <row r="355" spans="2:17" x14ac:dyDescent="0.2">
      <c r="B355" s="76" t="s">
        <v>11</v>
      </c>
      <c r="C355" s="77">
        <v>43689</v>
      </c>
      <c r="D355" s="78">
        <v>12134</v>
      </c>
      <c r="E355" s="78">
        <v>500571540</v>
      </c>
      <c r="F355" s="78">
        <v>41200</v>
      </c>
      <c r="G355" s="78">
        <v>41500</v>
      </c>
      <c r="H355" s="78">
        <v>41253.629999999997</v>
      </c>
      <c r="I355" s="78">
        <v>40840</v>
      </c>
      <c r="J355" s="78">
        <v>-0.24</v>
      </c>
      <c r="K355" s="78">
        <v>-100</v>
      </c>
      <c r="L355" s="85">
        <f t="shared" si="15"/>
        <v>-2.421307506053294E-3</v>
      </c>
      <c r="N355" s="79">
        <v>43689</v>
      </c>
      <c r="O355" s="80" t="s">
        <v>65</v>
      </c>
      <c r="P355" s="81">
        <v>1531.2</v>
      </c>
      <c r="Q355" s="88">
        <f t="shared" si="16"/>
        <v>-4.2918454935622075E-3</v>
      </c>
    </row>
    <row r="356" spans="2:17" x14ac:dyDescent="0.2">
      <c r="B356" s="76" t="s">
        <v>11</v>
      </c>
      <c r="C356" s="77">
        <v>43690</v>
      </c>
      <c r="D356" s="78">
        <v>254328</v>
      </c>
      <c r="E356" s="78">
        <v>10725086260</v>
      </c>
      <c r="F356" s="78">
        <v>42200</v>
      </c>
      <c r="G356" s="78">
        <v>42500</v>
      </c>
      <c r="H356" s="78">
        <v>42170.29</v>
      </c>
      <c r="I356" s="78">
        <v>41220</v>
      </c>
      <c r="J356" s="78">
        <v>2.4300000000000002</v>
      </c>
      <c r="K356" s="78">
        <v>1000</v>
      </c>
      <c r="L356" s="85">
        <f t="shared" si="15"/>
        <v>2.4271844660194164E-2</v>
      </c>
      <c r="N356" s="79">
        <v>43690</v>
      </c>
      <c r="O356" s="80" t="s">
        <v>65</v>
      </c>
      <c r="P356" s="81">
        <v>1554.59</v>
      </c>
      <c r="Q356" s="88">
        <f t="shared" si="16"/>
        <v>1.5275600835945591E-2</v>
      </c>
    </row>
    <row r="357" spans="2:17" x14ac:dyDescent="0.2">
      <c r="B357" s="76" t="s">
        <v>11</v>
      </c>
      <c r="C357" s="77">
        <v>43691</v>
      </c>
      <c r="D357" s="78">
        <v>232190</v>
      </c>
      <c r="E357" s="78">
        <v>9586298640</v>
      </c>
      <c r="F357" s="78">
        <v>41600</v>
      </c>
      <c r="G357" s="78">
        <v>41940</v>
      </c>
      <c r="H357" s="78">
        <v>41286.44</v>
      </c>
      <c r="I357" s="78">
        <v>41000</v>
      </c>
      <c r="J357" s="78">
        <v>-1.42</v>
      </c>
      <c r="K357" s="78">
        <v>-600</v>
      </c>
      <c r="L357" s="85">
        <f t="shared" si="15"/>
        <v>-1.4218009478673022E-2</v>
      </c>
      <c r="N357" s="79">
        <v>43691</v>
      </c>
      <c r="O357" s="80" t="s">
        <v>65</v>
      </c>
      <c r="P357" s="81">
        <v>1515.8</v>
      </c>
      <c r="Q357" s="88">
        <f t="shared" si="16"/>
        <v>-2.4951916582507283E-2</v>
      </c>
    </row>
    <row r="358" spans="2:17" x14ac:dyDescent="0.2">
      <c r="B358" s="76" t="s">
        <v>11</v>
      </c>
      <c r="C358" s="77">
        <v>43692</v>
      </c>
      <c r="D358" s="78">
        <v>14514</v>
      </c>
      <c r="E358" s="78">
        <v>604359060</v>
      </c>
      <c r="F358" s="78">
        <v>41600</v>
      </c>
      <c r="G358" s="78">
        <v>42000</v>
      </c>
      <c r="H358" s="78">
        <v>41639.730000000003</v>
      </c>
      <c r="I358" s="78">
        <v>40520</v>
      </c>
      <c r="J358" s="78">
        <v>0</v>
      </c>
      <c r="K358" s="78">
        <v>0</v>
      </c>
      <c r="L358" s="85">
        <f t="shared" si="15"/>
        <v>0</v>
      </c>
      <c r="N358" s="79">
        <v>43692</v>
      </c>
      <c r="O358" s="80" t="s">
        <v>65</v>
      </c>
      <c r="P358" s="81">
        <v>1524.19</v>
      </c>
      <c r="Q358" s="88">
        <f t="shared" si="16"/>
        <v>5.5350310067292519E-3</v>
      </c>
    </row>
    <row r="359" spans="2:17" x14ac:dyDescent="0.2">
      <c r="B359" s="76" t="s">
        <v>11</v>
      </c>
      <c r="C359" s="77">
        <v>43693</v>
      </c>
      <c r="D359" s="78">
        <v>363027</v>
      </c>
      <c r="E359" s="78">
        <v>15241730320</v>
      </c>
      <c r="F359" s="78">
        <v>42000</v>
      </c>
      <c r="G359" s="78">
        <v>42920</v>
      </c>
      <c r="H359" s="78">
        <v>41985.11</v>
      </c>
      <c r="I359" s="78">
        <v>41140</v>
      </c>
      <c r="J359" s="78">
        <v>0.96</v>
      </c>
      <c r="K359" s="78">
        <v>400</v>
      </c>
      <c r="L359" s="85">
        <f t="shared" si="15"/>
        <v>9.6153846153845812E-3</v>
      </c>
      <c r="N359" s="79">
        <v>43693</v>
      </c>
      <c r="O359" s="80" t="s">
        <v>65</v>
      </c>
      <c r="P359" s="81">
        <v>1542.81</v>
      </c>
      <c r="Q359" s="88">
        <f t="shared" si="16"/>
        <v>1.2216324736417317E-2</v>
      </c>
    </row>
    <row r="360" spans="2:17" x14ac:dyDescent="0.2">
      <c r="B360" s="76" t="s">
        <v>11</v>
      </c>
      <c r="C360" s="77">
        <v>43697</v>
      </c>
      <c r="D360" s="78">
        <v>123710</v>
      </c>
      <c r="E360" s="78">
        <v>5203196160</v>
      </c>
      <c r="F360" s="78">
        <v>42340</v>
      </c>
      <c r="G360" s="78">
        <v>42480</v>
      </c>
      <c r="H360" s="78">
        <v>42059.62</v>
      </c>
      <c r="I360" s="78">
        <v>41820</v>
      </c>
      <c r="J360" s="78">
        <v>0.81</v>
      </c>
      <c r="K360" s="78">
        <v>340</v>
      </c>
      <c r="L360" s="85">
        <f t="shared" si="15"/>
        <v>8.0952380952381553E-3</v>
      </c>
      <c r="N360" s="79">
        <v>43697</v>
      </c>
      <c r="O360" s="80" t="s">
        <v>65</v>
      </c>
      <c r="P360" s="81">
        <v>1548.46</v>
      </c>
      <c r="Q360" s="88">
        <f t="shared" si="16"/>
        <v>3.66214893603245E-3</v>
      </c>
    </row>
    <row r="361" spans="2:17" x14ac:dyDescent="0.2">
      <c r="B361" s="76" t="s">
        <v>11</v>
      </c>
      <c r="C361" s="77">
        <v>43698</v>
      </c>
      <c r="D361" s="78">
        <v>46847</v>
      </c>
      <c r="E361" s="78">
        <v>1961045060</v>
      </c>
      <c r="F361" s="78">
        <v>41700</v>
      </c>
      <c r="G361" s="78">
        <v>42760</v>
      </c>
      <c r="H361" s="78">
        <v>41860.629999999997</v>
      </c>
      <c r="I361" s="78">
        <v>41420</v>
      </c>
      <c r="J361" s="78">
        <v>-1.51</v>
      </c>
      <c r="K361" s="78">
        <v>-640</v>
      </c>
      <c r="L361" s="85">
        <f t="shared" si="15"/>
        <v>-1.5115729806329692E-2</v>
      </c>
      <c r="N361" s="79">
        <v>43698</v>
      </c>
      <c r="O361" s="80" t="s">
        <v>65</v>
      </c>
      <c r="P361" s="81">
        <v>1541.56</v>
      </c>
      <c r="Q361" s="88">
        <f t="shared" si="16"/>
        <v>-4.4560401947741912E-3</v>
      </c>
    </row>
    <row r="362" spans="2:17" x14ac:dyDescent="0.2">
      <c r="B362" s="76" t="s">
        <v>11</v>
      </c>
      <c r="C362" s="77">
        <v>43699</v>
      </c>
      <c r="D362" s="78">
        <v>19132</v>
      </c>
      <c r="E362" s="78">
        <v>800473520</v>
      </c>
      <c r="F362" s="78">
        <v>42000</v>
      </c>
      <c r="G362" s="78">
        <v>42000</v>
      </c>
      <c r="H362" s="78">
        <v>41839.51</v>
      </c>
      <c r="I362" s="78">
        <v>40820</v>
      </c>
      <c r="J362" s="78">
        <v>0.72</v>
      </c>
      <c r="K362" s="78">
        <v>300</v>
      </c>
      <c r="L362" s="85">
        <f t="shared" si="15"/>
        <v>7.194244604316502E-3</v>
      </c>
      <c r="N362" s="79">
        <v>43699</v>
      </c>
      <c r="O362" s="80" t="s">
        <v>65</v>
      </c>
      <c r="P362" s="81">
        <v>1526.96</v>
      </c>
      <c r="Q362" s="88">
        <f t="shared" si="16"/>
        <v>-9.4709255559303207E-3</v>
      </c>
    </row>
    <row r="363" spans="2:17" x14ac:dyDescent="0.2">
      <c r="B363" s="76" t="s">
        <v>11</v>
      </c>
      <c r="C363" s="77">
        <v>43700</v>
      </c>
      <c r="D363" s="78">
        <v>83829</v>
      </c>
      <c r="E363" s="78">
        <v>3476770740</v>
      </c>
      <c r="F363" s="78">
        <v>41400</v>
      </c>
      <c r="G363" s="78">
        <v>41760</v>
      </c>
      <c r="H363" s="78">
        <v>41474.559999999998</v>
      </c>
      <c r="I363" s="78">
        <v>41340</v>
      </c>
      <c r="J363" s="78">
        <v>-1.43</v>
      </c>
      <c r="K363" s="78">
        <v>-600</v>
      </c>
      <c r="L363" s="85">
        <f t="shared" si="15"/>
        <v>-1.4285714285714235E-2</v>
      </c>
      <c r="N363" s="79">
        <v>43700</v>
      </c>
      <c r="O363" s="80" t="s">
        <v>65</v>
      </c>
      <c r="P363" s="81">
        <v>1505.29</v>
      </c>
      <c r="Q363" s="88">
        <f t="shared" si="16"/>
        <v>-1.4191596374495741E-2</v>
      </c>
    </row>
    <row r="364" spans="2:17" x14ac:dyDescent="0.2">
      <c r="B364" s="76" t="s">
        <v>11</v>
      </c>
      <c r="C364" s="77">
        <v>43703</v>
      </c>
      <c r="D364" s="78">
        <v>36451</v>
      </c>
      <c r="E364" s="78">
        <v>1501984740</v>
      </c>
      <c r="F364" s="78">
        <v>41200</v>
      </c>
      <c r="G364" s="78">
        <v>41500</v>
      </c>
      <c r="H364" s="78">
        <v>41205.58</v>
      </c>
      <c r="I364" s="78">
        <v>41040</v>
      </c>
      <c r="J364" s="78">
        <v>-0.48</v>
      </c>
      <c r="K364" s="78">
        <v>-200</v>
      </c>
      <c r="L364" s="85">
        <f t="shared" si="15"/>
        <v>-4.8309178743961567E-3</v>
      </c>
      <c r="N364" s="79">
        <v>43703</v>
      </c>
      <c r="O364" s="80" t="s">
        <v>65</v>
      </c>
      <c r="P364" s="81">
        <v>1519.08</v>
      </c>
      <c r="Q364" s="88">
        <f t="shared" si="16"/>
        <v>9.1610254502454413E-3</v>
      </c>
    </row>
    <row r="365" spans="2:17" x14ac:dyDescent="0.2">
      <c r="B365" s="76" t="s">
        <v>11</v>
      </c>
      <c r="C365" s="77">
        <v>43704</v>
      </c>
      <c r="D365" s="78">
        <v>198562</v>
      </c>
      <c r="E365" s="78">
        <v>8082852840</v>
      </c>
      <c r="F365" s="78">
        <v>40700</v>
      </c>
      <c r="G365" s="78">
        <v>41500</v>
      </c>
      <c r="H365" s="78">
        <v>40706.949999999997</v>
      </c>
      <c r="I365" s="78">
        <v>40520</v>
      </c>
      <c r="J365" s="78">
        <v>-1.21</v>
      </c>
      <c r="K365" s="78">
        <v>-500</v>
      </c>
      <c r="L365" s="85">
        <f t="shared" si="15"/>
        <v>-1.2135922330097082E-2</v>
      </c>
      <c r="N365" s="79">
        <v>43704</v>
      </c>
      <c r="O365" s="80" t="s">
        <v>65</v>
      </c>
      <c r="P365" s="81">
        <v>1531.51</v>
      </c>
      <c r="Q365" s="88">
        <f t="shared" si="16"/>
        <v>8.1825841956975065E-3</v>
      </c>
    </row>
    <row r="366" spans="2:17" x14ac:dyDescent="0.2">
      <c r="B366" s="76" t="s">
        <v>11</v>
      </c>
      <c r="C366" s="77">
        <v>43705</v>
      </c>
      <c r="D366" s="78">
        <v>281838</v>
      </c>
      <c r="E366" s="78">
        <v>11552370360</v>
      </c>
      <c r="F366" s="78">
        <v>40900</v>
      </c>
      <c r="G366" s="78">
        <v>41000</v>
      </c>
      <c r="H366" s="78">
        <v>40989.4</v>
      </c>
      <c r="I366" s="78">
        <v>40600</v>
      </c>
      <c r="J366" s="78">
        <v>0.49</v>
      </c>
      <c r="K366" s="78">
        <v>200</v>
      </c>
      <c r="L366" s="85">
        <f t="shared" si="15"/>
        <v>4.9140049140048436E-3</v>
      </c>
      <c r="N366" s="79">
        <v>43705</v>
      </c>
      <c r="O366" s="80" t="s">
        <v>65</v>
      </c>
      <c r="P366" s="81">
        <v>1536.69</v>
      </c>
      <c r="Q366" s="88">
        <f t="shared" si="16"/>
        <v>3.3822828450353892E-3</v>
      </c>
    </row>
    <row r="367" spans="2:17" x14ac:dyDescent="0.2">
      <c r="B367" s="76" t="s">
        <v>11</v>
      </c>
      <c r="C367" s="77">
        <v>43706</v>
      </c>
      <c r="D367" s="78">
        <v>45548</v>
      </c>
      <c r="E367" s="78">
        <v>1863521820</v>
      </c>
      <c r="F367" s="78">
        <v>41560</v>
      </c>
      <c r="G367" s="78">
        <v>41560</v>
      </c>
      <c r="H367" s="78">
        <v>40913.360000000001</v>
      </c>
      <c r="I367" s="78">
        <v>40640</v>
      </c>
      <c r="J367" s="78">
        <v>1.61</v>
      </c>
      <c r="K367" s="78">
        <v>660</v>
      </c>
      <c r="L367" s="85">
        <f t="shared" si="15"/>
        <v>1.6136919315403508E-2</v>
      </c>
      <c r="N367" s="79">
        <v>43706</v>
      </c>
      <c r="O367" s="80" t="s">
        <v>65</v>
      </c>
      <c r="P367" s="81">
        <v>1542.36</v>
      </c>
      <c r="Q367" s="88">
        <f t="shared" si="16"/>
        <v>3.6897487456806211E-3</v>
      </c>
    </row>
    <row r="368" spans="2:17" x14ac:dyDescent="0.2">
      <c r="B368" s="76" t="s">
        <v>11</v>
      </c>
      <c r="C368" s="77">
        <v>43707</v>
      </c>
      <c r="D368" s="78">
        <v>79242</v>
      </c>
      <c r="E368" s="78">
        <v>3288014060</v>
      </c>
      <c r="F368" s="78">
        <v>41640</v>
      </c>
      <c r="G368" s="78">
        <v>41640</v>
      </c>
      <c r="H368" s="78">
        <v>41493.33</v>
      </c>
      <c r="I368" s="78">
        <v>41000</v>
      </c>
      <c r="J368" s="78">
        <v>0.19</v>
      </c>
      <c r="K368" s="78">
        <v>80</v>
      </c>
      <c r="L368" s="85">
        <f t="shared" si="15"/>
        <v>1.9249278152069227E-3</v>
      </c>
      <c r="N368" s="79">
        <v>43707</v>
      </c>
      <c r="O368" s="80" t="s">
        <v>65</v>
      </c>
      <c r="P368" s="81">
        <v>1559.52</v>
      </c>
      <c r="Q368" s="88">
        <f t="shared" si="16"/>
        <v>1.1125807204543703E-2</v>
      </c>
    </row>
    <row r="369" spans="2:17" x14ac:dyDescent="0.2">
      <c r="B369" s="76" t="s">
        <v>11</v>
      </c>
      <c r="C369" s="77">
        <v>43710</v>
      </c>
      <c r="D369" s="78">
        <v>35576</v>
      </c>
      <c r="E369" s="78">
        <v>1460998760</v>
      </c>
      <c r="F369" s="78">
        <v>41460</v>
      </c>
      <c r="G369" s="78">
        <v>41460</v>
      </c>
      <c r="H369" s="78">
        <v>41066.980000000003</v>
      </c>
      <c r="I369" s="78">
        <v>41000</v>
      </c>
      <c r="J369" s="78">
        <v>-0.43</v>
      </c>
      <c r="K369" s="78">
        <v>-180</v>
      </c>
      <c r="L369" s="85">
        <f t="shared" si="15"/>
        <v>-4.3227665706051521E-3</v>
      </c>
      <c r="N369" s="79">
        <v>43710</v>
      </c>
      <c r="O369" s="80" t="s">
        <v>65</v>
      </c>
      <c r="P369" s="81">
        <v>1560.81</v>
      </c>
      <c r="Q369" s="88">
        <f t="shared" si="16"/>
        <v>8.271775931054659E-4</v>
      </c>
    </row>
    <row r="370" spans="2:17" x14ac:dyDescent="0.2">
      <c r="B370" s="76" t="s">
        <v>11</v>
      </c>
      <c r="C370" s="77">
        <v>43711</v>
      </c>
      <c r="D370" s="78">
        <v>19816</v>
      </c>
      <c r="E370" s="78">
        <v>824656680</v>
      </c>
      <c r="F370" s="78">
        <v>41620</v>
      </c>
      <c r="G370" s="78">
        <v>41760</v>
      </c>
      <c r="H370" s="78">
        <v>41615.699999999997</v>
      </c>
      <c r="I370" s="78">
        <v>41480</v>
      </c>
      <c r="J370" s="78">
        <v>0.39</v>
      </c>
      <c r="K370" s="78">
        <v>160</v>
      </c>
      <c r="L370" s="85">
        <f t="shared" si="15"/>
        <v>3.8591413410515862E-3</v>
      </c>
      <c r="N370" s="79">
        <v>43711</v>
      </c>
      <c r="O370" s="80" t="s">
        <v>65</v>
      </c>
      <c r="P370" s="81">
        <v>1561.49</v>
      </c>
      <c r="Q370" s="88">
        <f t="shared" si="16"/>
        <v>4.3567122199372754E-4</v>
      </c>
    </row>
    <row r="371" spans="2:17" x14ac:dyDescent="0.2">
      <c r="B371" s="76" t="s">
        <v>11</v>
      </c>
      <c r="C371" s="77">
        <v>43712</v>
      </c>
      <c r="D371" s="78">
        <v>15762</v>
      </c>
      <c r="E371" s="78">
        <v>656124380</v>
      </c>
      <c r="F371" s="78">
        <v>41340</v>
      </c>
      <c r="G371" s="78">
        <v>42000</v>
      </c>
      <c r="H371" s="78">
        <v>41626.980000000003</v>
      </c>
      <c r="I371" s="78">
        <v>41340</v>
      </c>
      <c r="J371" s="78">
        <v>-0.67</v>
      </c>
      <c r="K371" s="78">
        <v>-280</v>
      </c>
      <c r="L371" s="85">
        <f t="shared" si="15"/>
        <v>-6.7275348390196665E-3</v>
      </c>
      <c r="N371" s="79">
        <v>43712</v>
      </c>
      <c r="O371" s="80" t="s">
        <v>65</v>
      </c>
      <c r="P371" s="81">
        <v>1565.89</v>
      </c>
      <c r="Q371" s="88">
        <f t="shared" si="16"/>
        <v>2.8178214397787116E-3</v>
      </c>
    </row>
    <row r="372" spans="2:17" x14ac:dyDescent="0.2">
      <c r="B372" s="76" t="s">
        <v>11</v>
      </c>
      <c r="C372" s="77">
        <v>43713</v>
      </c>
      <c r="D372" s="78">
        <v>64424</v>
      </c>
      <c r="E372" s="78">
        <v>2669391040</v>
      </c>
      <c r="F372" s="78">
        <v>41500</v>
      </c>
      <c r="G372" s="78">
        <v>41580</v>
      </c>
      <c r="H372" s="78">
        <v>41434.730000000003</v>
      </c>
      <c r="I372" s="78">
        <v>41100</v>
      </c>
      <c r="J372" s="78">
        <v>0.39</v>
      </c>
      <c r="K372" s="78">
        <v>160</v>
      </c>
      <c r="L372" s="85">
        <f t="shared" si="15"/>
        <v>3.8703434929849845E-3</v>
      </c>
      <c r="N372" s="79">
        <v>43713</v>
      </c>
      <c r="O372" s="80" t="s">
        <v>65</v>
      </c>
      <c r="P372" s="81">
        <v>1567.35</v>
      </c>
      <c r="Q372" s="88">
        <f t="shared" si="16"/>
        <v>9.323771146119153E-4</v>
      </c>
    </row>
    <row r="373" spans="2:17" x14ac:dyDescent="0.2">
      <c r="B373" s="76" t="s">
        <v>11</v>
      </c>
      <c r="C373" s="77">
        <v>43714</v>
      </c>
      <c r="D373" s="78">
        <v>34004</v>
      </c>
      <c r="E373" s="78">
        <v>1407115720</v>
      </c>
      <c r="F373" s="78">
        <v>41080</v>
      </c>
      <c r="G373" s="78">
        <v>41800</v>
      </c>
      <c r="H373" s="78">
        <v>41380.89</v>
      </c>
      <c r="I373" s="78">
        <v>41080</v>
      </c>
      <c r="J373" s="78">
        <v>-1.01</v>
      </c>
      <c r="K373" s="78">
        <v>-420</v>
      </c>
      <c r="L373" s="85">
        <f t="shared" si="15"/>
        <v>-1.0120481927710867E-2</v>
      </c>
      <c r="N373" s="79">
        <v>43714</v>
      </c>
      <c r="O373" s="80" t="s">
        <v>65</v>
      </c>
      <c r="P373" s="81">
        <v>1567.53</v>
      </c>
      <c r="Q373" s="88">
        <f t="shared" si="16"/>
        <v>1.1484352569635092E-4</v>
      </c>
    </row>
    <row r="374" spans="2:17" x14ac:dyDescent="0.2">
      <c r="B374" s="76" t="s">
        <v>11</v>
      </c>
      <c r="C374" s="77">
        <v>43717</v>
      </c>
      <c r="D374" s="78">
        <v>184907</v>
      </c>
      <c r="E374" s="78">
        <v>7665150840</v>
      </c>
      <c r="F374" s="78">
        <v>41520</v>
      </c>
      <c r="G374" s="78">
        <v>41880</v>
      </c>
      <c r="H374" s="78">
        <v>41454.089999999997</v>
      </c>
      <c r="I374" s="78">
        <v>41300</v>
      </c>
      <c r="J374" s="78">
        <v>1.07</v>
      </c>
      <c r="K374" s="78">
        <v>440</v>
      </c>
      <c r="L374" s="85">
        <f t="shared" si="15"/>
        <v>1.0710808179162701E-2</v>
      </c>
      <c r="N374" s="79">
        <v>43717</v>
      </c>
      <c r="O374" s="80" t="s">
        <v>65</v>
      </c>
      <c r="P374" s="81">
        <v>1576.75</v>
      </c>
      <c r="Q374" s="88">
        <f t="shared" si="16"/>
        <v>5.8818650998704314E-3</v>
      </c>
    </row>
    <row r="375" spans="2:17" x14ac:dyDescent="0.2">
      <c r="B375" s="76" t="s">
        <v>11</v>
      </c>
      <c r="C375" s="77">
        <v>43718</v>
      </c>
      <c r="D375" s="78">
        <v>143408</v>
      </c>
      <c r="E375" s="78">
        <v>5939192040</v>
      </c>
      <c r="F375" s="78">
        <v>41440</v>
      </c>
      <c r="G375" s="78">
        <v>41960</v>
      </c>
      <c r="H375" s="78">
        <v>41414.65</v>
      </c>
      <c r="I375" s="78">
        <v>41120</v>
      </c>
      <c r="J375" s="78">
        <v>-0.19</v>
      </c>
      <c r="K375" s="78">
        <v>-80</v>
      </c>
      <c r="L375" s="85">
        <f t="shared" si="15"/>
        <v>-1.9267822736031004E-3</v>
      </c>
      <c r="N375" s="79">
        <v>43718</v>
      </c>
      <c r="O375" s="80" t="s">
        <v>65</v>
      </c>
      <c r="P375" s="81">
        <v>1572.81</v>
      </c>
      <c r="Q375" s="88">
        <f t="shared" si="16"/>
        <v>-2.498810845092736E-3</v>
      </c>
    </row>
    <row r="376" spans="2:17" x14ac:dyDescent="0.2">
      <c r="B376" s="76" t="s">
        <v>11</v>
      </c>
      <c r="C376" s="77">
        <v>43719</v>
      </c>
      <c r="D376" s="78">
        <v>86924</v>
      </c>
      <c r="E376" s="78">
        <v>3631184960</v>
      </c>
      <c r="F376" s="78">
        <v>41820</v>
      </c>
      <c r="G376" s="78">
        <v>42200</v>
      </c>
      <c r="H376" s="78">
        <v>41774.25</v>
      </c>
      <c r="I376" s="78">
        <v>41220</v>
      </c>
      <c r="J376" s="78">
        <v>0.92</v>
      </c>
      <c r="K376" s="78">
        <v>380</v>
      </c>
      <c r="L376" s="85">
        <f t="shared" si="15"/>
        <v>9.1698841698841793E-3</v>
      </c>
      <c r="N376" s="79">
        <v>43719</v>
      </c>
      <c r="O376" s="80" t="s">
        <v>65</v>
      </c>
      <c r="P376" s="81">
        <v>1585.72</v>
      </c>
      <c r="Q376" s="88">
        <f t="shared" si="16"/>
        <v>8.2082387573834126E-3</v>
      </c>
    </row>
    <row r="377" spans="2:17" x14ac:dyDescent="0.2">
      <c r="B377" s="76" t="s">
        <v>11</v>
      </c>
      <c r="C377" s="77">
        <v>43720</v>
      </c>
      <c r="D377" s="78">
        <v>55562</v>
      </c>
      <c r="E377" s="78">
        <v>2321163380</v>
      </c>
      <c r="F377" s="78">
        <v>42080</v>
      </c>
      <c r="G377" s="78">
        <v>42200</v>
      </c>
      <c r="H377" s="78">
        <v>41776.089999999997</v>
      </c>
      <c r="I377" s="78">
        <v>41580</v>
      </c>
      <c r="J377" s="78">
        <v>0.62</v>
      </c>
      <c r="K377" s="78">
        <v>260</v>
      </c>
      <c r="L377" s="85">
        <f t="shared" si="15"/>
        <v>6.2171209947392558E-3</v>
      </c>
      <c r="N377" s="79">
        <v>43720</v>
      </c>
      <c r="O377" s="80" t="s">
        <v>65</v>
      </c>
      <c r="P377" s="81">
        <v>1587.66</v>
      </c>
      <c r="Q377" s="88">
        <f t="shared" si="16"/>
        <v>1.2234190147062396E-3</v>
      </c>
    </row>
    <row r="378" spans="2:17" x14ac:dyDescent="0.2">
      <c r="B378" s="76" t="s">
        <v>11</v>
      </c>
      <c r="C378" s="77">
        <v>43721</v>
      </c>
      <c r="D378" s="78">
        <v>33449</v>
      </c>
      <c r="E378" s="78">
        <v>1397399180</v>
      </c>
      <c r="F378" s="78">
        <v>41400</v>
      </c>
      <c r="G378" s="78">
        <v>42080</v>
      </c>
      <c r="H378" s="78">
        <v>41777.01</v>
      </c>
      <c r="I378" s="78">
        <v>41260</v>
      </c>
      <c r="J378" s="78">
        <v>-1.62</v>
      </c>
      <c r="K378" s="78">
        <v>-680</v>
      </c>
      <c r="L378" s="85">
        <f t="shared" si="15"/>
        <v>-1.6159695817490549E-2</v>
      </c>
      <c r="N378" s="79">
        <v>43721</v>
      </c>
      <c r="O378" s="80" t="s">
        <v>65</v>
      </c>
      <c r="P378" s="81">
        <v>1580.6</v>
      </c>
      <c r="Q378" s="88">
        <f t="shared" si="16"/>
        <v>-4.4467959134828483E-3</v>
      </c>
    </row>
    <row r="379" spans="2:17" x14ac:dyDescent="0.2">
      <c r="B379" s="76" t="s">
        <v>11</v>
      </c>
      <c r="C379" s="77">
        <v>43724</v>
      </c>
      <c r="D379" s="78">
        <v>138841</v>
      </c>
      <c r="E379" s="78">
        <v>5721585940</v>
      </c>
      <c r="F379" s="78">
        <v>41240</v>
      </c>
      <c r="G379" s="78">
        <v>42000</v>
      </c>
      <c r="H379" s="78">
        <v>41209.629999999997</v>
      </c>
      <c r="I379" s="78">
        <v>40820</v>
      </c>
      <c r="J379" s="78">
        <v>-0.39</v>
      </c>
      <c r="K379" s="78">
        <v>-160</v>
      </c>
      <c r="L379" s="85">
        <f t="shared" si="15"/>
        <v>-3.8647342995169476E-3</v>
      </c>
      <c r="N379" s="79">
        <v>43724</v>
      </c>
      <c r="O379" s="80" t="s">
        <v>65</v>
      </c>
      <c r="P379" s="81">
        <v>1600.63</v>
      </c>
      <c r="Q379" s="88">
        <f t="shared" si="16"/>
        <v>1.2672402884980505E-2</v>
      </c>
    </row>
    <row r="380" spans="2:17" x14ac:dyDescent="0.2">
      <c r="B380" s="76" t="s">
        <v>11</v>
      </c>
      <c r="C380" s="77">
        <v>43725</v>
      </c>
      <c r="D380" s="78">
        <v>283468</v>
      </c>
      <c r="E380" s="78">
        <v>11650673320</v>
      </c>
      <c r="F380" s="78">
        <v>41180</v>
      </c>
      <c r="G380" s="78">
        <v>41920</v>
      </c>
      <c r="H380" s="78">
        <v>41100.49</v>
      </c>
      <c r="I380" s="78">
        <v>40820</v>
      </c>
      <c r="J380" s="78">
        <v>-0.15</v>
      </c>
      <c r="K380" s="78">
        <v>-60</v>
      </c>
      <c r="L380" s="85">
        <f t="shared" si="15"/>
        <v>-1.4548981571289588E-3</v>
      </c>
      <c r="N380" s="79">
        <v>43725</v>
      </c>
      <c r="O380" s="80" t="s">
        <v>65</v>
      </c>
      <c r="P380" s="81">
        <v>1597.94</v>
      </c>
      <c r="Q380" s="88">
        <f t="shared" si="16"/>
        <v>-1.6805882683693651E-3</v>
      </c>
    </row>
    <row r="381" spans="2:17" x14ac:dyDescent="0.2">
      <c r="B381" s="76" t="s">
        <v>11</v>
      </c>
      <c r="C381" s="77">
        <v>43726</v>
      </c>
      <c r="D381" s="78">
        <v>56883</v>
      </c>
      <c r="E381" s="78">
        <v>2343197440</v>
      </c>
      <c r="F381" s="78">
        <v>41220</v>
      </c>
      <c r="G381" s="78">
        <v>41460</v>
      </c>
      <c r="H381" s="78">
        <v>41193.279999999999</v>
      </c>
      <c r="I381" s="78">
        <v>41000</v>
      </c>
      <c r="J381" s="78">
        <v>0.1</v>
      </c>
      <c r="K381" s="78">
        <v>40</v>
      </c>
      <c r="L381" s="85">
        <f t="shared" si="15"/>
        <v>9.7134531325893114E-4</v>
      </c>
      <c r="N381" s="79">
        <v>43726</v>
      </c>
      <c r="O381" s="80" t="s">
        <v>65</v>
      </c>
      <c r="P381" s="81">
        <v>1597.36</v>
      </c>
      <c r="Q381" s="88">
        <f t="shared" si="16"/>
        <v>-3.6296732042517821E-4</v>
      </c>
    </row>
    <row r="382" spans="2:17" x14ac:dyDescent="0.2">
      <c r="B382" s="76" t="s">
        <v>11</v>
      </c>
      <c r="C382" s="77">
        <v>43727</v>
      </c>
      <c r="D382" s="78">
        <v>153403</v>
      </c>
      <c r="E382" s="78">
        <v>6323050120</v>
      </c>
      <c r="F382" s="78">
        <v>41200</v>
      </c>
      <c r="G382" s="78">
        <v>41460</v>
      </c>
      <c r="H382" s="78">
        <v>41218.559999999998</v>
      </c>
      <c r="I382" s="78">
        <v>41200</v>
      </c>
      <c r="J382" s="78">
        <v>-0.05</v>
      </c>
      <c r="K382" s="78">
        <v>-20</v>
      </c>
      <c r="L382" s="85">
        <f t="shared" si="15"/>
        <v>-4.8520135856378044E-4</v>
      </c>
      <c r="N382" s="79">
        <v>43727</v>
      </c>
      <c r="O382" s="80" t="s">
        <v>65</v>
      </c>
      <c r="P382" s="81">
        <v>1594.1</v>
      </c>
      <c r="Q382" s="88">
        <f t="shared" si="16"/>
        <v>-2.0408674312615283E-3</v>
      </c>
    </row>
    <row r="383" spans="2:17" x14ac:dyDescent="0.2">
      <c r="B383" s="76" t="s">
        <v>11</v>
      </c>
      <c r="C383" s="77">
        <v>43728</v>
      </c>
      <c r="D383" s="78">
        <v>259426</v>
      </c>
      <c r="E383" s="78">
        <v>10806289420</v>
      </c>
      <c r="F383" s="78">
        <v>42000</v>
      </c>
      <c r="G383" s="78">
        <v>42000</v>
      </c>
      <c r="H383" s="78">
        <v>41654.61</v>
      </c>
      <c r="I383" s="78">
        <v>40040</v>
      </c>
      <c r="J383" s="78">
        <v>1.94</v>
      </c>
      <c r="K383" s="78">
        <v>800</v>
      </c>
      <c r="L383" s="85">
        <f t="shared" si="15"/>
        <v>1.9417475728155331E-2</v>
      </c>
      <c r="N383" s="79">
        <v>43728</v>
      </c>
      <c r="O383" s="80" t="s">
        <v>65</v>
      </c>
      <c r="P383" s="81">
        <v>1594.22</v>
      </c>
      <c r="Q383" s="88">
        <f t="shared" si="16"/>
        <v>7.5277586098820848E-5</v>
      </c>
    </row>
    <row r="384" spans="2:17" x14ac:dyDescent="0.2">
      <c r="B384" s="76" t="s">
        <v>11</v>
      </c>
      <c r="C384" s="77">
        <v>43731</v>
      </c>
      <c r="D384" s="78">
        <v>18987</v>
      </c>
      <c r="E384" s="78">
        <v>787668640</v>
      </c>
      <c r="F384" s="78">
        <v>41620</v>
      </c>
      <c r="G384" s="78">
        <v>41860</v>
      </c>
      <c r="H384" s="78">
        <v>41484.629999999997</v>
      </c>
      <c r="I384" s="78">
        <v>41000</v>
      </c>
      <c r="J384" s="78">
        <v>-0.9</v>
      </c>
      <c r="K384" s="78">
        <v>-380</v>
      </c>
      <c r="L384" s="85">
        <f t="shared" si="15"/>
        <v>-9.0476190476190821E-3</v>
      </c>
      <c r="N384" s="79">
        <v>43731</v>
      </c>
      <c r="O384" s="80" t="s">
        <v>65</v>
      </c>
      <c r="P384" s="81">
        <v>1597.15</v>
      </c>
      <c r="Q384" s="88">
        <f t="shared" si="16"/>
        <v>1.837889375368551E-3</v>
      </c>
    </row>
    <row r="385" spans="2:17" x14ac:dyDescent="0.2">
      <c r="B385" s="76" t="s">
        <v>11</v>
      </c>
      <c r="C385" s="77">
        <v>43732</v>
      </c>
      <c r="D385" s="78">
        <v>179629</v>
      </c>
      <c r="E385" s="78">
        <v>7515173500</v>
      </c>
      <c r="F385" s="78">
        <v>41340</v>
      </c>
      <c r="G385" s="78">
        <v>42300</v>
      </c>
      <c r="H385" s="78">
        <v>41837.19</v>
      </c>
      <c r="I385" s="78">
        <v>41320</v>
      </c>
      <c r="J385" s="78">
        <v>-0.67</v>
      </c>
      <c r="K385" s="78">
        <v>-280</v>
      </c>
      <c r="L385" s="85">
        <f t="shared" si="15"/>
        <v>-6.7275348390196665E-3</v>
      </c>
      <c r="N385" s="79">
        <v>43732</v>
      </c>
      <c r="O385" s="80" t="s">
        <v>65</v>
      </c>
      <c r="P385" s="81">
        <v>1591.09</v>
      </c>
      <c r="Q385" s="88">
        <f t="shared" si="16"/>
        <v>-3.7942585229941983E-3</v>
      </c>
    </row>
    <row r="386" spans="2:17" x14ac:dyDescent="0.2">
      <c r="B386" s="76" t="s">
        <v>11</v>
      </c>
      <c r="C386" s="77">
        <v>43733</v>
      </c>
      <c r="D386" s="78">
        <v>23003</v>
      </c>
      <c r="E386" s="78">
        <v>950633560</v>
      </c>
      <c r="F386" s="78">
        <v>41520</v>
      </c>
      <c r="G386" s="78">
        <v>41880</v>
      </c>
      <c r="H386" s="78">
        <v>41326.5</v>
      </c>
      <c r="I386" s="78">
        <v>40820</v>
      </c>
      <c r="J386" s="78">
        <v>0.44</v>
      </c>
      <c r="K386" s="78">
        <v>180</v>
      </c>
      <c r="L386" s="85">
        <f t="shared" si="15"/>
        <v>4.3541364296080243E-3</v>
      </c>
      <c r="N386" s="79">
        <v>43733</v>
      </c>
      <c r="O386" s="80" t="s">
        <v>65</v>
      </c>
      <c r="P386" s="81">
        <v>1596.35</v>
      </c>
      <c r="Q386" s="88">
        <f t="shared" si="16"/>
        <v>3.3059097851158015E-3</v>
      </c>
    </row>
    <row r="387" spans="2:17" x14ac:dyDescent="0.2">
      <c r="B387" s="76" t="s">
        <v>11</v>
      </c>
      <c r="C387" s="77">
        <v>43734</v>
      </c>
      <c r="D387" s="78">
        <v>125290</v>
      </c>
      <c r="E387" s="78">
        <v>5240243140</v>
      </c>
      <c r="F387" s="78">
        <v>42000</v>
      </c>
      <c r="G387" s="78">
        <v>42000</v>
      </c>
      <c r="H387" s="78">
        <v>41824.910000000003</v>
      </c>
      <c r="I387" s="78">
        <v>41360</v>
      </c>
      <c r="J387" s="78">
        <v>1.1599999999999999</v>
      </c>
      <c r="K387" s="78">
        <v>480</v>
      </c>
      <c r="L387" s="85">
        <f t="shared" si="15"/>
        <v>1.1560693641618602E-2</v>
      </c>
      <c r="N387" s="79">
        <v>43734</v>
      </c>
      <c r="O387" s="80" t="s">
        <v>65</v>
      </c>
      <c r="P387" s="81">
        <v>1601.43</v>
      </c>
      <c r="Q387" s="88">
        <f t="shared" si="16"/>
        <v>3.1822595295518674E-3</v>
      </c>
    </row>
    <row r="388" spans="2:17" x14ac:dyDescent="0.2">
      <c r="B388" s="76" t="s">
        <v>11</v>
      </c>
      <c r="C388" s="77">
        <v>43735</v>
      </c>
      <c r="D388" s="78">
        <v>33744</v>
      </c>
      <c r="E388" s="78">
        <v>1410775160</v>
      </c>
      <c r="F388" s="78">
        <v>41980</v>
      </c>
      <c r="G388" s="78">
        <v>41980</v>
      </c>
      <c r="H388" s="78">
        <v>41808.18</v>
      </c>
      <c r="I388" s="78">
        <v>41500</v>
      </c>
      <c r="J388" s="78">
        <v>-0.05</v>
      </c>
      <c r="K388" s="78">
        <v>-20</v>
      </c>
      <c r="L388" s="85">
        <f t="shared" si="15"/>
        <v>-4.7619047619051891E-4</v>
      </c>
      <c r="N388" s="79">
        <v>43735</v>
      </c>
      <c r="O388" s="80" t="s">
        <v>65</v>
      </c>
      <c r="P388" s="81">
        <v>1584.99</v>
      </c>
      <c r="Q388" s="88">
        <f t="shared" si="16"/>
        <v>-1.026582491897865E-2</v>
      </c>
    </row>
    <row r="389" spans="2:17" x14ac:dyDescent="0.2">
      <c r="B389" s="76" t="s">
        <v>11</v>
      </c>
      <c r="C389" s="77">
        <v>43738</v>
      </c>
      <c r="D389" s="78">
        <v>86455</v>
      </c>
      <c r="E389" s="78">
        <v>3631282160</v>
      </c>
      <c r="F389" s="78">
        <v>42500</v>
      </c>
      <c r="G389" s="78">
        <v>42500</v>
      </c>
      <c r="H389" s="78">
        <v>42001.99</v>
      </c>
      <c r="I389" s="78">
        <v>41420</v>
      </c>
      <c r="J389" s="78">
        <v>1.24</v>
      </c>
      <c r="K389" s="78">
        <v>520</v>
      </c>
      <c r="L389" s="85">
        <f t="shared" si="15"/>
        <v>1.2386850881372036E-2</v>
      </c>
      <c r="N389" s="79">
        <v>43738</v>
      </c>
      <c r="O389" s="80" t="s">
        <v>65</v>
      </c>
      <c r="P389" s="81">
        <v>1577.96</v>
      </c>
      <c r="Q389" s="88">
        <f t="shared" si="16"/>
        <v>-4.4353592136228137E-3</v>
      </c>
    </row>
    <row r="390" spans="2:17" x14ac:dyDescent="0.2">
      <c r="B390" s="76" t="s">
        <v>11</v>
      </c>
      <c r="C390" s="77">
        <v>43739</v>
      </c>
      <c r="D390" s="78">
        <v>31421</v>
      </c>
      <c r="E390" s="78">
        <v>1332476080</v>
      </c>
      <c r="F390" s="78">
        <v>42500</v>
      </c>
      <c r="G390" s="78">
        <v>43000</v>
      </c>
      <c r="H390" s="78">
        <v>42407.18</v>
      </c>
      <c r="I390" s="78">
        <v>41920</v>
      </c>
      <c r="J390" s="78">
        <v>0</v>
      </c>
      <c r="K390" s="78">
        <v>0</v>
      </c>
      <c r="L390" s="85">
        <f t="shared" ref="L390:L453" si="17">+F390/F389-1</f>
        <v>0</v>
      </c>
      <c r="N390" s="79">
        <v>43739</v>
      </c>
      <c r="O390" s="80" t="s">
        <v>65</v>
      </c>
      <c r="P390" s="81">
        <v>1582.42</v>
      </c>
      <c r="Q390" s="88">
        <f t="shared" ref="Q390:Q453" si="18">+P390/P389-1</f>
        <v>2.8264341301427187E-3</v>
      </c>
    </row>
    <row r="391" spans="2:17" x14ac:dyDescent="0.2">
      <c r="B391" s="76" t="s">
        <v>11</v>
      </c>
      <c r="C391" s="77">
        <v>43740</v>
      </c>
      <c r="D391" s="78">
        <v>46009</v>
      </c>
      <c r="E391" s="78">
        <v>1928793780</v>
      </c>
      <c r="F391" s="78">
        <v>41860</v>
      </c>
      <c r="G391" s="78">
        <v>42400</v>
      </c>
      <c r="H391" s="78">
        <v>41922.1</v>
      </c>
      <c r="I391" s="78">
        <v>41580</v>
      </c>
      <c r="J391" s="78">
        <v>-1.51</v>
      </c>
      <c r="K391" s="78">
        <v>-640</v>
      </c>
      <c r="L391" s="85">
        <f t="shared" si="17"/>
        <v>-1.5058823529411791E-2</v>
      </c>
      <c r="N391" s="79">
        <v>43740</v>
      </c>
      <c r="O391" s="80" t="s">
        <v>65</v>
      </c>
      <c r="P391" s="81">
        <v>1574.83</v>
      </c>
      <c r="Q391" s="88">
        <f t="shared" si="18"/>
        <v>-4.7964510054221421E-3</v>
      </c>
    </row>
    <row r="392" spans="2:17" x14ac:dyDescent="0.2">
      <c r="B392" s="76" t="s">
        <v>11</v>
      </c>
      <c r="C392" s="77">
        <v>43741</v>
      </c>
      <c r="D392" s="78">
        <v>67786</v>
      </c>
      <c r="E392" s="78">
        <v>2830206620</v>
      </c>
      <c r="F392" s="78">
        <v>41680</v>
      </c>
      <c r="G392" s="78">
        <v>42000</v>
      </c>
      <c r="H392" s="78">
        <v>41752.080000000002</v>
      </c>
      <c r="I392" s="78">
        <v>41520</v>
      </c>
      <c r="J392" s="78">
        <v>-0.43</v>
      </c>
      <c r="K392" s="78">
        <v>-180</v>
      </c>
      <c r="L392" s="85">
        <f t="shared" si="17"/>
        <v>-4.3000477783086133E-3</v>
      </c>
      <c r="N392" s="79">
        <v>43741</v>
      </c>
      <c r="O392" s="80" t="s">
        <v>65</v>
      </c>
      <c r="P392" s="81">
        <v>1588.62</v>
      </c>
      <c r="Q392" s="88">
        <f t="shared" si="18"/>
        <v>8.7565007016630059E-3</v>
      </c>
    </row>
    <row r="393" spans="2:17" x14ac:dyDescent="0.2">
      <c r="B393" s="76" t="s">
        <v>11</v>
      </c>
      <c r="C393" s="77">
        <v>43742</v>
      </c>
      <c r="D393" s="78">
        <v>42235</v>
      </c>
      <c r="E393" s="78">
        <v>1759479260</v>
      </c>
      <c r="F393" s="78">
        <v>42080</v>
      </c>
      <c r="G393" s="78">
        <v>42080</v>
      </c>
      <c r="H393" s="78">
        <v>41659.269999999997</v>
      </c>
      <c r="I393" s="78">
        <v>41520</v>
      </c>
      <c r="J393" s="78">
        <v>0.96</v>
      </c>
      <c r="K393" s="78">
        <v>400</v>
      </c>
      <c r="L393" s="85">
        <f t="shared" si="17"/>
        <v>9.5969289827255722E-3</v>
      </c>
      <c r="N393" s="79">
        <v>43742</v>
      </c>
      <c r="O393" s="80" t="s">
        <v>65</v>
      </c>
      <c r="P393" s="81">
        <v>1593.05</v>
      </c>
      <c r="Q393" s="88">
        <f t="shared" si="18"/>
        <v>2.7885838022938536E-3</v>
      </c>
    </row>
    <row r="394" spans="2:17" x14ac:dyDescent="0.2">
      <c r="B394" s="76" t="s">
        <v>11</v>
      </c>
      <c r="C394" s="77">
        <v>43745</v>
      </c>
      <c r="D394" s="78">
        <v>8397</v>
      </c>
      <c r="E394" s="78">
        <v>352856780</v>
      </c>
      <c r="F394" s="78">
        <v>42200</v>
      </c>
      <c r="G394" s="78">
        <v>42340</v>
      </c>
      <c r="H394" s="78">
        <v>42021.77</v>
      </c>
      <c r="I394" s="78">
        <v>41700</v>
      </c>
      <c r="J394" s="78">
        <v>0.28999999999999998</v>
      </c>
      <c r="K394" s="78">
        <v>120</v>
      </c>
      <c r="L394" s="85">
        <f t="shared" si="17"/>
        <v>2.8517110266159662E-3</v>
      </c>
      <c r="N394" s="79">
        <v>43745</v>
      </c>
      <c r="O394" s="80" t="s">
        <v>65</v>
      </c>
      <c r="P394" s="81">
        <v>1596.94</v>
      </c>
      <c r="Q394" s="88">
        <f t="shared" si="18"/>
        <v>2.4418568155426534E-3</v>
      </c>
    </row>
    <row r="395" spans="2:17" x14ac:dyDescent="0.2">
      <c r="B395" s="76" t="s">
        <v>11</v>
      </c>
      <c r="C395" s="77">
        <v>43746</v>
      </c>
      <c r="D395" s="78">
        <v>60276</v>
      </c>
      <c r="E395" s="78">
        <v>2522144980</v>
      </c>
      <c r="F395" s="78">
        <v>42060</v>
      </c>
      <c r="G395" s="78">
        <v>42300</v>
      </c>
      <c r="H395" s="78">
        <v>41843.269999999997</v>
      </c>
      <c r="I395" s="78">
        <v>41680</v>
      </c>
      <c r="J395" s="78">
        <v>-0.33</v>
      </c>
      <c r="K395" s="78">
        <v>-140</v>
      </c>
      <c r="L395" s="85">
        <f t="shared" si="17"/>
        <v>-3.3175355450236754E-3</v>
      </c>
      <c r="N395" s="79">
        <v>43746</v>
      </c>
      <c r="O395" s="80" t="s">
        <v>65</v>
      </c>
      <c r="P395" s="81">
        <v>1589.89</v>
      </c>
      <c r="Q395" s="88">
        <f t="shared" si="18"/>
        <v>-4.4146931005547563E-3</v>
      </c>
    </row>
    <row r="396" spans="2:17" x14ac:dyDescent="0.2">
      <c r="B396" s="76" t="s">
        <v>11</v>
      </c>
      <c r="C396" s="77">
        <v>43747</v>
      </c>
      <c r="D396" s="78">
        <v>22296</v>
      </c>
      <c r="E396" s="78">
        <v>932919120</v>
      </c>
      <c r="F396" s="78">
        <v>41980</v>
      </c>
      <c r="G396" s="78">
        <v>41980</v>
      </c>
      <c r="H396" s="78">
        <v>41842.44</v>
      </c>
      <c r="I396" s="78">
        <v>41520</v>
      </c>
      <c r="J396" s="78">
        <v>-0.19</v>
      </c>
      <c r="K396" s="78">
        <v>-80</v>
      </c>
      <c r="L396" s="85">
        <f t="shared" si="17"/>
        <v>-1.9020446980504424E-3</v>
      </c>
      <c r="N396" s="79">
        <v>43747</v>
      </c>
      <c r="O396" s="80" t="s">
        <v>65</v>
      </c>
      <c r="P396" s="81">
        <v>1589.31</v>
      </c>
      <c r="Q396" s="88">
        <f t="shared" si="18"/>
        <v>-3.6480511230341239E-4</v>
      </c>
    </row>
    <row r="397" spans="2:17" x14ac:dyDescent="0.2">
      <c r="B397" s="76" t="s">
        <v>11</v>
      </c>
      <c r="C397" s="77">
        <v>43748</v>
      </c>
      <c r="D397" s="78">
        <v>52346</v>
      </c>
      <c r="E397" s="78">
        <v>2207473880</v>
      </c>
      <c r="F397" s="78">
        <v>42380</v>
      </c>
      <c r="G397" s="78">
        <v>42400</v>
      </c>
      <c r="H397" s="78">
        <v>42170.82</v>
      </c>
      <c r="I397" s="78">
        <v>41820</v>
      </c>
      <c r="J397" s="78">
        <v>0.95</v>
      </c>
      <c r="K397" s="78">
        <v>400</v>
      </c>
      <c r="L397" s="85">
        <f t="shared" si="17"/>
        <v>9.5283468318245745E-3</v>
      </c>
      <c r="N397" s="79">
        <v>43748</v>
      </c>
      <c r="O397" s="80" t="s">
        <v>65</v>
      </c>
      <c r="P397" s="81">
        <v>1583.44</v>
      </c>
      <c r="Q397" s="88">
        <f t="shared" si="18"/>
        <v>-3.6934267071873084E-3</v>
      </c>
    </row>
    <row r="398" spans="2:17" x14ac:dyDescent="0.2">
      <c r="B398" s="76" t="s">
        <v>11</v>
      </c>
      <c r="C398" s="77">
        <v>43749</v>
      </c>
      <c r="D398" s="78">
        <v>53696</v>
      </c>
      <c r="E398" s="78">
        <v>2291039760</v>
      </c>
      <c r="F398" s="78">
        <v>42660</v>
      </c>
      <c r="G398" s="78">
        <v>42880</v>
      </c>
      <c r="H398" s="78">
        <v>42666.86</v>
      </c>
      <c r="I398" s="78">
        <v>42100</v>
      </c>
      <c r="J398" s="78">
        <v>0.66</v>
      </c>
      <c r="K398" s="78">
        <v>280</v>
      </c>
      <c r="L398" s="85">
        <f t="shared" si="17"/>
        <v>6.606890042472946E-3</v>
      </c>
      <c r="N398" s="79">
        <v>43749</v>
      </c>
      <c r="O398" s="80" t="s">
        <v>65</v>
      </c>
      <c r="P398" s="81">
        <v>1590.86</v>
      </c>
      <c r="Q398" s="88">
        <f t="shared" si="18"/>
        <v>4.6860001010458063E-3</v>
      </c>
    </row>
    <row r="399" spans="2:17" x14ac:dyDescent="0.2">
      <c r="B399" s="76" t="s">
        <v>11</v>
      </c>
      <c r="C399" s="77">
        <v>43753</v>
      </c>
      <c r="D399" s="78">
        <v>103353</v>
      </c>
      <c r="E399" s="78">
        <v>4352603920</v>
      </c>
      <c r="F399" s="78">
        <v>41820</v>
      </c>
      <c r="G399" s="78">
        <v>42500</v>
      </c>
      <c r="H399" s="78">
        <v>42113.96</v>
      </c>
      <c r="I399" s="78">
        <v>41000</v>
      </c>
      <c r="J399" s="78">
        <v>-1.97</v>
      </c>
      <c r="K399" s="78">
        <v>-840</v>
      </c>
      <c r="L399" s="85">
        <f t="shared" si="17"/>
        <v>-1.9690576652601988E-2</v>
      </c>
      <c r="N399" s="79">
        <v>43753</v>
      </c>
      <c r="O399" s="80" t="s">
        <v>65</v>
      </c>
      <c r="P399" s="81">
        <v>1578.89</v>
      </c>
      <c r="Q399" s="88">
        <f t="shared" si="18"/>
        <v>-7.5242321763070441E-3</v>
      </c>
    </row>
    <row r="400" spans="2:17" x14ac:dyDescent="0.2">
      <c r="B400" s="76" t="s">
        <v>11</v>
      </c>
      <c r="C400" s="77">
        <v>43754</v>
      </c>
      <c r="D400" s="78">
        <v>89657</v>
      </c>
      <c r="E400" s="78">
        <v>3747194380</v>
      </c>
      <c r="F400" s="78">
        <v>41620</v>
      </c>
      <c r="G400" s="78">
        <v>41960</v>
      </c>
      <c r="H400" s="78">
        <v>41794.78</v>
      </c>
      <c r="I400" s="78">
        <v>41500</v>
      </c>
      <c r="J400" s="78">
        <v>-0.48</v>
      </c>
      <c r="K400" s="78">
        <v>-200</v>
      </c>
      <c r="L400" s="85">
        <f t="shared" si="17"/>
        <v>-4.7824007651841027E-3</v>
      </c>
      <c r="N400" s="79">
        <v>43754</v>
      </c>
      <c r="O400" s="80" t="s">
        <v>65</v>
      </c>
      <c r="P400" s="81">
        <v>1579.51</v>
      </c>
      <c r="Q400" s="88">
        <f t="shared" si="18"/>
        <v>3.9268093407396343E-4</v>
      </c>
    </row>
    <row r="401" spans="2:17" x14ac:dyDescent="0.2">
      <c r="B401" s="76" t="s">
        <v>11</v>
      </c>
      <c r="C401" s="77">
        <v>43755</v>
      </c>
      <c r="D401" s="78">
        <v>166907</v>
      </c>
      <c r="E401" s="78">
        <v>6953670160</v>
      </c>
      <c r="F401" s="78">
        <v>41800</v>
      </c>
      <c r="G401" s="78">
        <v>42260</v>
      </c>
      <c r="H401" s="78">
        <v>41661.94</v>
      </c>
      <c r="I401" s="78">
        <v>41500</v>
      </c>
      <c r="J401" s="78">
        <v>0.43</v>
      </c>
      <c r="K401" s="78">
        <v>180</v>
      </c>
      <c r="L401" s="85">
        <f t="shared" si="17"/>
        <v>4.3248438250840238E-3</v>
      </c>
      <c r="N401" s="79">
        <v>43755</v>
      </c>
      <c r="O401" s="80" t="s">
        <v>65</v>
      </c>
      <c r="P401" s="81">
        <v>1578.63</v>
      </c>
      <c r="Q401" s="88">
        <f t="shared" si="18"/>
        <v>-5.571348076300886E-4</v>
      </c>
    </row>
    <row r="402" spans="2:17" x14ac:dyDescent="0.2">
      <c r="B402" s="76" t="s">
        <v>11</v>
      </c>
      <c r="C402" s="77">
        <v>43756</v>
      </c>
      <c r="D402" s="78">
        <v>42684</v>
      </c>
      <c r="E402" s="78">
        <v>1789943620</v>
      </c>
      <c r="F402" s="78">
        <v>42000</v>
      </c>
      <c r="G402" s="78">
        <v>42260</v>
      </c>
      <c r="H402" s="78">
        <v>41934.769999999997</v>
      </c>
      <c r="I402" s="78">
        <v>41780</v>
      </c>
      <c r="J402" s="78">
        <v>0.48</v>
      </c>
      <c r="K402" s="78">
        <v>200</v>
      </c>
      <c r="L402" s="85">
        <f t="shared" si="17"/>
        <v>4.7846889952152249E-3</v>
      </c>
      <c r="N402" s="79">
        <v>43756</v>
      </c>
      <c r="O402" s="80" t="s">
        <v>65</v>
      </c>
      <c r="P402" s="81">
        <v>1578.61</v>
      </c>
      <c r="Q402" s="88">
        <f t="shared" si="18"/>
        <v>-1.2669213178662098E-5</v>
      </c>
    </row>
    <row r="403" spans="2:17" x14ac:dyDescent="0.2">
      <c r="B403" s="76" t="s">
        <v>11</v>
      </c>
      <c r="C403" s="77">
        <v>43759</v>
      </c>
      <c r="D403" s="78">
        <v>164748</v>
      </c>
      <c r="E403" s="78">
        <v>6910810740</v>
      </c>
      <c r="F403" s="78">
        <v>41900</v>
      </c>
      <c r="G403" s="78">
        <v>42260</v>
      </c>
      <c r="H403" s="78">
        <v>41947.77</v>
      </c>
      <c r="I403" s="78">
        <v>41720</v>
      </c>
      <c r="J403" s="78">
        <v>-0.24</v>
      </c>
      <c r="K403" s="78">
        <v>-100</v>
      </c>
      <c r="L403" s="85">
        <f t="shared" si="17"/>
        <v>-2.3809523809523725E-3</v>
      </c>
      <c r="N403" s="79">
        <v>43759</v>
      </c>
      <c r="O403" s="80" t="s">
        <v>65</v>
      </c>
      <c r="P403" s="81">
        <v>1597.56</v>
      </c>
      <c r="Q403" s="88">
        <f t="shared" si="18"/>
        <v>1.2004231570812429E-2</v>
      </c>
    </row>
    <row r="404" spans="2:17" x14ac:dyDescent="0.2">
      <c r="B404" s="76" t="s">
        <v>11</v>
      </c>
      <c r="C404" s="77">
        <v>43760</v>
      </c>
      <c r="D404" s="78">
        <v>131418</v>
      </c>
      <c r="E404" s="78">
        <v>5569383280</v>
      </c>
      <c r="F404" s="78">
        <v>42560</v>
      </c>
      <c r="G404" s="78">
        <v>42600</v>
      </c>
      <c r="H404" s="78">
        <v>42379.15</v>
      </c>
      <c r="I404" s="78">
        <v>41880</v>
      </c>
      <c r="J404" s="78">
        <v>1.58</v>
      </c>
      <c r="K404" s="78">
        <v>660</v>
      </c>
      <c r="L404" s="85">
        <f t="shared" si="17"/>
        <v>1.575178997613369E-2</v>
      </c>
      <c r="N404" s="79">
        <v>43760</v>
      </c>
      <c r="O404" s="80" t="s">
        <v>65</v>
      </c>
      <c r="P404" s="81">
        <v>1613.42</v>
      </c>
      <c r="Q404" s="88">
        <f t="shared" si="18"/>
        <v>9.9276396504670572E-3</v>
      </c>
    </row>
    <row r="405" spans="2:17" x14ac:dyDescent="0.2">
      <c r="B405" s="76" t="s">
        <v>11</v>
      </c>
      <c r="C405" s="77">
        <v>43761</v>
      </c>
      <c r="D405" s="78">
        <v>119270</v>
      </c>
      <c r="E405" s="78">
        <v>5063991340</v>
      </c>
      <c r="F405" s="78">
        <v>42580</v>
      </c>
      <c r="G405" s="78">
        <v>42700</v>
      </c>
      <c r="H405" s="78">
        <v>42458.22</v>
      </c>
      <c r="I405" s="78">
        <v>42180</v>
      </c>
      <c r="J405" s="78">
        <v>0.05</v>
      </c>
      <c r="K405" s="78">
        <v>20</v>
      </c>
      <c r="L405" s="85">
        <f t="shared" si="17"/>
        <v>4.6992481203012026E-4</v>
      </c>
      <c r="N405" s="79">
        <v>43761</v>
      </c>
      <c r="O405" s="80" t="s">
        <v>65</v>
      </c>
      <c r="P405" s="81">
        <v>1613.32</v>
      </c>
      <c r="Q405" s="88">
        <f t="shared" si="18"/>
        <v>-6.1980141562778535E-5</v>
      </c>
    </row>
    <row r="406" spans="2:17" x14ac:dyDescent="0.2">
      <c r="B406" s="76" t="s">
        <v>11</v>
      </c>
      <c r="C406" s="77">
        <v>43762</v>
      </c>
      <c r="D406" s="78">
        <v>25463</v>
      </c>
      <c r="E406" s="78">
        <v>1087039120</v>
      </c>
      <c r="F406" s="78">
        <v>43000</v>
      </c>
      <c r="G406" s="78">
        <v>43000</v>
      </c>
      <c r="H406" s="78">
        <v>42690.93</v>
      </c>
      <c r="I406" s="78">
        <v>42460</v>
      </c>
      <c r="J406" s="78">
        <v>0.99</v>
      </c>
      <c r="K406" s="78">
        <v>420</v>
      </c>
      <c r="L406" s="85">
        <f t="shared" si="17"/>
        <v>9.863785814936632E-3</v>
      </c>
      <c r="N406" s="79">
        <v>43762</v>
      </c>
      <c r="O406" s="80" t="s">
        <v>65</v>
      </c>
      <c r="P406" s="81">
        <v>1616.05</v>
      </c>
      <c r="Q406" s="88">
        <f t="shared" si="18"/>
        <v>1.6921627451467192E-3</v>
      </c>
    </row>
    <row r="407" spans="2:17" x14ac:dyDescent="0.2">
      <c r="B407" s="76" t="s">
        <v>11</v>
      </c>
      <c r="C407" s="77">
        <v>43763</v>
      </c>
      <c r="D407" s="78">
        <v>467762</v>
      </c>
      <c r="E407" s="78">
        <v>20233605260</v>
      </c>
      <c r="F407" s="78">
        <v>43400</v>
      </c>
      <c r="G407" s="78">
        <v>43500</v>
      </c>
      <c r="H407" s="78">
        <v>43256.2</v>
      </c>
      <c r="I407" s="78">
        <v>42820</v>
      </c>
      <c r="J407" s="78">
        <v>0.93</v>
      </c>
      <c r="K407" s="78">
        <v>400</v>
      </c>
      <c r="L407" s="85">
        <f t="shared" si="17"/>
        <v>9.302325581395321E-3</v>
      </c>
      <c r="N407" s="79">
        <v>43763</v>
      </c>
      <c r="O407" s="80" t="s">
        <v>65</v>
      </c>
      <c r="P407" s="81">
        <v>1628.55</v>
      </c>
      <c r="Q407" s="88">
        <f t="shared" si="18"/>
        <v>7.7349091921661284E-3</v>
      </c>
    </row>
    <row r="408" spans="2:17" x14ac:dyDescent="0.2">
      <c r="B408" s="76" t="s">
        <v>11</v>
      </c>
      <c r="C408" s="77">
        <v>43766</v>
      </c>
      <c r="D408" s="78">
        <v>47261</v>
      </c>
      <c r="E408" s="78">
        <v>2037930160</v>
      </c>
      <c r="F408" s="78">
        <v>43060</v>
      </c>
      <c r="G408" s="78">
        <v>43560</v>
      </c>
      <c r="H408" s="78">
        <v>43120.76</v>
      </c>
      <c r="I408" s="78">
        <v>43020</v>
      </c>
      <c r="J408" s="78">
        <v>-0.78</v>
      </c>
      <c r="K408" s="78">
        <v>-340</v>
      </c>
      <c r="L408" s="85">
        <f t="shared" si="17"/>
        <v>-7.8341013824885231E-3</v>
      </c>
      <c r="N408" s="79">
        <v>43766</v>
      </c>
      <c r="O408" s="80" t="s">
        <v>65</v>
      </c>
      <c r="P408" s="81">
        <v>1622</v>
      </c>
      <c r="Q408" s="88">
        <f t="shared" si="18"/>
        <v>-4.0219827453870094E-3</v>
      </c>
    </row>
    <row r="409" spans="2:17" x14ac:dyDescent="0.2">
      <c r="B409" s="76" t="s">
        <v>11</v>
      </c>
      <c r="C409" s="77">
        <v>43767</v>
      </c>
      <c r="D409" s="78">
        <v>38843</v>
      </c>
      <c r="E409" s="78">
        <v>1678061440</v>
      </c>
      <c r="F409" s="78">
        <v>43460</v>
      </c>
      <c r="G409" s="78">
        <v>43460</v>
      </c>
      <c r="H409" s="78">
        <v>43201.13</v>
      </c>
      <c r="I409" s="78">
        <v>42960</v>
      </c>
      <c r="J409" s="78">
        <v>0.93</v>
      </c>
      <c r="K409" s="78">
        <v>400</v>
      </c>
      <c r="L409" s="85">
        <f t="shared" si="17"/>
        <v>9.289363678588014E-3</v>
      </c>
      <c r="N409" s="79">
        <v>43767</v>
      </c>
      <c r="O409" s="80" t="s">
        <v>65</v>
      </c>
      <c r="P409" s="81">
        <v>1633.28</v>
      </c>
      <c r="Q409" s="88">
        <f t="shared" si="18"/>
        <v>6.954377311960469E-3</v>
      </c>
    </row>
    <row r="410" spans="2:17" x14ac:dyDescent="0.2">
      <c r="B410" s="76" t="s">
        <v>11</v>
      </c>
      <c r="C410" s="77">
        <v>43768</v>
      </c>
      <c r="D410" s="78">
        <v>12474</v>
      </c>
      <c r="E410" s="78">
        <v>545123620</v>
      </c>
      <c r="F410" s="78">
        <v>43520</v>
      </c>
      <c r="G410" s="78">
        <v>43940</v>
      </c>
      <c r="H410" s="78">
        <v>43700.79</v>
      </c>
      <c r="I410" s="78">
        <v>43200</v>
      </c>
      <c r="J410" s="78">
        <v>0.14000000000000001</v>
      </c>
      <c r="K410" s="78">
        <v>60</v>
      </c>
      <c r="L410" s="85">
        <f t="shared" si="17"/>
        <v>1.3805798435342354E-3</v>
      </c>
      <c r="N410" s="79">
        <v>43768</v>
      </c>
      <c r="O410" s="80" t="s">
        <v>65</v>
      </c>
      <c r="P410" s="81">
        <v>1633.92</v>
      </c>
      <c r="Q410" s="88">
        <f t="shared" si="18"/>
        <v>3.9184952978055243E-4</v>
      </c>
    </row>
    <row r="411" spans="2:17" x14ac:dyDescent="0.2">
      <c r="B411" s="76" t="s">
        <v>11</v>
      </c>
      <c r="C411" s="77">
        <v>43769</v>
      </c>
      <c r="D411" s="78">
        <v>196287</v>
      </c>
      <c r="E411" s="78">
        <v>8481695020</v>
      </c>
      <c r="F411" s="78">
        <v>43200</v>
      </c>
      <c r="G411" s="78">
        <v>43860</v>
      </c>
      <c r="H411" s="78">
        <v>43210.68</v>
      </c>
      <c r="I411" s="78">
        <v>43140</v>
      </c>
      <c r="J411" s="78">
        <v>-0.74</v>
      </c>
      <c r="K411" s="78">
        <v>-320</v>
      </c>
      <c r="L411" s="85">
        <f t="shared" si="17"/>
        <v>-7.3529411764705621E-3</v>
      </c>
      <c r="N411" s="79">
        <v>43769</v>
      </c>
      <c r="O411" s="80" t="s">
        <v>65</v>
      </c>
      <c r="P411" s="81">
        <v>1633.15</v>
      </c>
      <c r="Q411" s="88">
        <f t="shared" si="18"/>
        <v>-4.7125930278102413E-4</v>
      </c>
    </row>
    <row r="412" spans="2:17" x14ac:dyDescent="0.2">
      <c r="B412" s="76" t="s">
        <v>11</v>
      </c>
      <c r="C412" s="77">
        <v>43770</v>
      </c>
      <c r="D412" s="78">
        <v>40674</v>
      </c>
      <c r="E412" s="78">
        <v>1758892600</v>
      </c>
      <c r="F412" s="78">
        <v>43440</v>
      </c>
      <c r="G412" s="78">
        <v>43580</v>
      </c>
      <c r="H412" s="78">
        <v>43243.66</v>
      </c>
      <c r="I412" s="78">
        <v>43020</v>
      </c>
      <c r="J412" s="78">
        <v>0.56000000000000005</v>
      </c>
      <c r="K412" s="78">
        <v>240</v>
      </c>
      <c r="L412" s="85">
        <f t="shared" si="17"/>
        <v>5.5555555555555358E-3</v>
      </c>
      <c r="N412" s="79">
        <v>43770</v>
      </c>
      <c r="O412" s="80" t="s">
        <v>65</v>
      </c>
      <c r="P412" s="81">
        <v>1645.88</v>
      </c>
      <c r="Q412" s="88">
        <f t="shared" si="18"/>
        <v>7.794752472216171E-3</v>
      </c>
    </row>
    <row r="413" spans="2:17" x14ac:dyDescent="0.2">
      <c r="B413" s="76" t="s">
        <v>11</v>
      </c>
      <c r="C413" s="77">
        <v>43774</v>
      </c>
      <c r="D413" s="78">
        <v>106683</v>
      </c>
      <c r="E413" s="78">
        <v>4682563280</v>
      </c>
      <c r="F413" s="78">
        <v>44400</v>
      </c>
      <c r="G413" s="78">
        <v>44460</v>
      </c>
      <c r="H413" s="78">
        <v>43892.31</v>
      </c>
      <c r="I413" s="78">
        <v>43400</v>
      </c>
      <c r="J413" s="78">
        <v>2.21</v>
      </c>
      <c r="K413" s="78">
        <v>960</v>
      </c>
      <c r="L413" s="85">
        <f t="shared" si="17"/>
        <v>2.2099447513812098E-2</v>
      </c>
      <c r="N413" s="79">
        <v>43774</v>
      </c>
      <c r="O413" s="80" t="s">
        <v>65</v>
      </c>
      <c r="P413" s="81">
        <v>1665.69</v>
      </c>
      <c r="Q413" s="88">
        <f t="shared" si="18"/>
        <v>1.2036114419034183E-2</v>
      </c>
    </row>
    <row r="414" spans="2:17" x14ac:dyDescent="0.2">
      <c r="B414" s="76" t="s">
        <v>11</v>
      </c>
      <c r="C414" s="77">
        <v>43775</v>
      </c>
      <c r="D414" s="78">
        <v>57811</v>
      </c>
      <c r="E414" s="78">
        <v>2553907840</v>
      </c>
      <c r="F414" s="78">
        <v>44160</v>
      </c>
      <c r="G414" s="78">
        <v>44600</v>
      </c>
      <c r="H414" s="78">
        <v>44176.85</v>
      </c>
      <c r="I414" s="78">
        <v>43600</v>
      </c>
      <c r="J414" s="78">
        <v>-0.54</v>
      </c>
      <c r="K414" s="78">
        <v>-240</v>
      </c>
      <c r="L414" s="85">
        <f t="shared" si="17"/>
        <v>-5.4054054054053502E-3</v>
      </c>
      <c r="N414" s="79">
        <v>43775</v>
      </c>
      <c r="O414" s="80" t="s">
        <v>65</v>
      </c>
      <c r="P414" s="81">
        <v>1657.15</v>
      </c>
      <c r="Q414" s="88">
        <f t="shared" si="18"/>
        <v>-5.1270044245927959E-3</v>
      </c>
    </row>
    <row r="415" spans="2:17" x14ac:dyDescent="0.2">
      <c r="B415" s="76" t="s">
        <v>11</v>
      </c>
      <c r="C415" s="77">
        <v>43776</v>
      </c>
      <c r="D415" s="78">
        <v>24159</v>
      </c>
      <c r="E415" s="78">
        <v>1065156980</v>
      </c>
      <c r="F415" s="78">
        <v>44080</v>
      </c>
      <c r="G415" s="78">
        <v>44300</v>
      </c>
      <c r="H415" s="78">
        <v>44089.45</v>
      </c>
      <c r="I415" s="78">
        <v>43860</v>
      </c>
      <c r="J415" s="78">
        <v>-0.18</v>
      </c>
      <c r="K415" s="78">
        <v>-80</v>
      </c>
      <c r="L415" s="85">
        <f t="shared" si="17"/>
        <v>-1.8115942028985588E-3</v>
      </c>
      <c r="N415" s="79">
        <v>43776</v>
      </c>
      <c r="O415" s="80" t="s">
        <v>65</v>
      </c>
      <c r="P415" s="81">
        <v>1655.73</v>
      </c>
      <c r="Q415" s="88">
        <f t="shared" si="18"/>
        <v>-8.5689285822043715E-4</v>
      </c>
    </row>
    <row r="416" spans="2:17" x14ac:dyDescent="0.2">
      <c r="B416" s="76" t="s">
        <v>11</v>
      </c>
      <c r="C416" s="77">
        <v>43777</v>
      </c>
      <c r="D416" s="78">
        <v>95330</v>
      </c>
      <c r="E416" s="78">
        <v>4220439640</v>
      </c>
      <c r="F416" s="78">
        <v>44680</v>
      </c>
      <c r="G416" s="78">
        <v>44680</v>
      </c>
      <c r="H416" s="78">
        <v>44271.89</v>
      </c>
      <c r="I416" s="78">
        <v>43800</v>
      </c>
      <c r="J416" s="78">
        <v>1.36</v>
      </c>
      <c r="K416" s="78">
        <v>600</v>
      </c>
      <c r="L416" s="85">
        <f t="shared" si="17"/>
        <v>1.3611615245008979E-2</v>
      </c>
      <c r="N416" s="79">
        <v>43777</v>
      </c>
      <c r="O416" s="80" t="s">
        <v>65</v>
      </c>
      <c r="P416" s="81">
        <v>1636.23</v>
      </c>
      <c r="Q416" s="88">
        <f t="shared" si="18"/>
        <v>-1.1777282527948407E-2</v>
      </c>
    </row>
    <row r="417" spans="2:17" x14ac:dyDescent="0.2">
      <c r="B417" s="76" t="s">
        <v>11</v>
      </c>
      <c r="C417" s="77">
        <v>43781</v>
      </c>
      <c r="D417" s="78">
        <v>81527</v>
      </c>
      <c r="E417" s="78">
        <v>3661290060</v>
      </c>
      <c r="F417" s="78">
        <v>44740</v>
      </c>
      <c r="G417" s="78">
        <v>45300</v>
      </c>
      <c r="H417" s="78">
        <v>44908.93</v>
      </c>
      <c r="I417" s="78">
        <v>44740</v>
      </c>
      <c r="J417" s="78">
        <v>0.13</v>
      </c>
      <c r="K417" s="78">
        <v>60</v>
      </c>
      <c r="L417" s="85">
        <f t="shared" si="17"/>
        <v>1.3428827215755668E-3</v>
      </c>
      <c r="N417" s="79">
        <v>43781</v>
      </c>
      <c r="O417" s="80" t="s">
        <v>65</v>
      </c>
      <c r="P417" s="81">
        <v>1632.02</v>
      </c>
      <c r="Q417" s="88">
        <f t="shared" si="18"/>
        <v>-2.5729879051233917E-3</v>
      </c>
    </row>
    <row r="418" spans="2:17" x14ac:dyDescent="0.2">
      <c r="B418" s="76" t="s">
        <v>11</v>
      </c>
      <c r="C418" s="77">
        <v>43782</v>
      </c>
      <c r="D418" s="78">
        <v>37237</v>
      </c>
      <c r="E418" s="78">
        <v>1636919980</v>
      </c>
      <c r="F418" s="78">
        <v>44500</v>
      </c>
      <c r="G418" s="78">
        <v>44500</v>
      </c>
      <c r="H418" s="78">
        <v>43959.5</v>
      </c>
      <c r="I418" s="78">
        <v>43320</v>
      </c>
      <c r="J418" s="78">
        <v>-0.54</v>
      </c>
      <c r="K418" s="78">
        <v>-240</v>
      </c>
      <c r="L418" s="85">
        <f t="shared" si="17"/>
        <v>-5.3643272239606299E-3</v>
      </c>
      <c r="N418" s="79">
        <v>43782</v>
      </c>
      <c r="O418" s="80" t="s">
        <v>65</v>
      </c>
      <c r="P418" s="81">
        <v>1624.26</v>
      </c>
      <c r="Q418" s="88">
        <f t="shared" si="18"/>
        <v>-4.7548436906410529E-3</v>
      </c>
    </row>
    <row r="419" spans="2:17" x14ac:dyDescent="0.2">
      <c r="B419" s="76" t="s">
        <v>11</v>
      </c>
      <c r="C419" s="77">
        <v>43783</v>
      </c>
      <c r="D419" s="78">
        <v>80762</v>
      </c>
      <c r="E419" s="78">
        <v>3588915600</v>
      </c>
      <c r="F419" s="78">
        <v>44740</v>
      </c>
      <c r="G419" s="78">
        <v>44740</v>
      </c>
      <c r="H419" s="78">
        <v>44438.17</v>
      </c>
      <c r="I419" s="78">
        <v>44080</v>
      </c>
      <c r="J419" s="78">
        <v>0.54</v>
      </c>
      <c r="K419" s="78">
        <v>240</v>
      </c>
      <c r="L419" s="85">
        <f t="shared" si="17"/>
        <v>5.393258426966252E-3</v>
      </c>
      <c r="N419" s="79">
        <v>43783</v>
      </c>
      <c r="O419" s="80" t="s">
        <v>65</v>
      </c>
      <c r="P419" s="81">
        <v>1613.9</v>
      </c>
      <c r="Q419" s="88">
        <f t="shared" si="18"/>
        <v>-6.3782891901542627E-3</v>
      </c>
    </row>
    <row r="420" spans="2:17" x14ac:dyDescent="0.2">
      <c r="B420" s="76" t="s">
        <v>11</v>
      </c>
      <c r="C420" s="77">
        <v>43784</v>
      </c>
      <c r="D420" s="78">
        <v>55434</v>
      </c>
      <c r="E420" s="78">
        <v>2453255120</v>
      </c>
      <c r="F420" s="78">
        <v>44680</v>
      </c>
      <c r="G420" s="78">
        <v>44700</v>
      </c>
      <c r="H420" s="78">
        <v>44255.42</v>
      </c>
      <c r="I420" s="78">
        <v>44180</v>
      </c>
      <c r="J420" s="78">
        <v>-0.13</v>
      </c>
      <c r="K420" s="78">
        <v>-60</v>
      </c>
      <c r="L420" s="85">
        <f t="shared" si="17"/>
        <v>-1.3410818059901297E-3</v>
      </c>
      <c r="N420" s="79">
        <v>43784</v>
      </c>
      <c r="O420" s="80" t="s">
        <v>65</v>
      </c>
      <c r="P420" s="81">
        <v>1627.25</v>
      </c>
      <c r="Q420" s="88">
        <f t="shared" si="18"/>
        <v>8.2718879732324169E-3</v>
      </c>
    </row>
    <row r="421" spans="2:17" x14ac:dyDescent="0.2">
      <c r="B421" s="76" t="s">
        <v>11</v>
      </c>
      <c r="C421" s="77">
        <v>43787</v>
      </c>
      <c r="D421" s="78">
        <v>25524</v>
      </c>
      <c r="E421" s="78">
        <v>1123703200</v>
      </c>
      <c r="F421" s="78">
        <v>44020</v>
      </c>
      <c r="G421" s="78">
        <v>44400</v>
      </c>
      <c r="H421" s="78">
        <v>44025.36</v>
      </c>
      <c r="I421" s="78">
        <v>43500</v>
      </c>
      <c r="J421" s="78">
        <v>-1.48</v>
      </c>
      <c r="K421" s="78">
        <v>-660</v>
      </c>
      <c r="L421" s="85">
        <f t="shared" si="17"/>
        <v>-1.4771709937332123E-2</v>
      </c>
      <c r="N421" s="79">
        <v>43787</v>
      </c>
      <c r="O421" s="80" t="s">
        <v>65</v>
      </c>
      <c r="P421" s="81">
        <v>1622.74</v>
      </c>
      <c r="Q421" s="88">
        <f t="shared" si="18"/>
        <v>-2.7715470886464644E-3</v>
      </c>
    </row>
    <row r="422" spans="2:17" x14ac:dyDescent="0.2">
      <c r="B422" s="76" t="s">
        <v>11</v>
      </c>
      <c r="C422" s="77">
        <v>43788</v>
      </c>
      <c r="D422" s="78">
        <v>118902</v>
      </c>
      <c r="E422" s="78">
        <v>5192223880</v>
      </c>
      <c r="F422" s="78">
        <v>44000</v>
      </c>
      <c r="G422" s="78">
        <v>44000</v>
      </c>
      <c r="H422" s="78">
        <v>43668.1</v>
      </c>
      <c r="I422" s="78">
        <v>43060</v>
      </c>
      <c r="J422" s="78">
        <v>-0.05</v>
      </c>
      <c r="K422" s="78">
        <v>-20</v>
      </c>
      <c r="L422" s="85">
        <f t="shared" si="17"/>
        <v>-4.5433893684687643E-4</v>
      </c>
      <c r="N422" s="79">
        <v>43788</v>
      </c>
      <c r="O422" s="80" t="s">
        <v>65</v>
      </c>
      <c r="P422" s="81">
        <v>1607.58</v>
      </c>
      <c r="Q422" s="88">
        <f t="shared" si="18"/>
        <v>-9.3422236464252295E-3</v>
      </c>
    </row>
    <row r="423" spans="2:17" x14ac:dyDescent="0.2">
      <c r="B423" s="76" t="s">
        <v>11</v>
      </c>
      <c r="C423" s="77">
        <v>43789</v>
      </c>
      <c r="D423" s="78">
        <v>26266</v>
      </c>
      <c r="E423" s="78">
        <v>1138148640</v>
      </c>
      <c r="F423" s="78">
        <v>43220</v>
      </c>
      <c r="G423" s="78">
        <v>43800</v>
      </c>
      <c r="H423" s="78">
        <v>43331.63</v>
      </c>
      <c r="I423" s="78">
        <v>42700</v>
      </c>
      <c r="J423" s="78">
        <v>-1.77</v>
      </c>
      <c r="K423" s="78">
        <v>-780</v>
      </c>
      <c r="L423" s="85">
        <f t="shared" si="17"/>
        <v>-1.7727272727272703E-2</v>
      </c>
      <c r="N423" s="79">
        <v>43789</v>
      </c>
      <c r="O423" s="80" t="s">
        <v>65</v>
      </c>
      <c r="P423" s="81">
        <v>1600.49</v>
      </c>
      <c r="Q423" s="88">
        <f t="shared" si="18"/>
        <v>-4.4103559387401736E-3</v>
      </c>
    </row>
    <row r="424" spans="2:17" x14ac:dyDescent="0.2">
      <c r="B424" s="76" t="s">
        <v>11</v>
      </c>
      <c r="C424" s="77">
        <v>43790</v>
      </c>
      <c r="D424" s="78">
        <v>40606</v>
      </c>
      <c r="E424" s="78">
        <v>1743921860</v>
      </c>
      <c r="F424" s="78">
        <v>43600</v>
      </c>
      <c r="G424" s="78">
        <v>43600</v>
      </c>
      <c r="H424" s="78">
        <v>42947.39</v>
      </c>
      <c r="I424" s="78">
        <v>42640</v>
      </c>
      <c r="J424" s="78">
        <v>0.88</v>
      </c>
      <c r="K424" s="78">
        <v>380</v>
      </c>
      <c r="L424" s="85">
        <f t="shared" si="17"/>
        <v>8.7922258213790627E-3</v>
      </c>
      <c r="N424" s="79">
        <v>43790</v>
      </c>
      <c r="O424" s="80" t="s">
        <v>65</v>
      </c>
      <c r="P424" s="81">
        <v>1599.69</v>
      </c>
      <c r="Q424" s="88">
        <f t="shared" si="18"/>
        <v>-4.9984692188009827E-4</v>
      </c>
    </row>
    <row r="425" spans="2:17" x14ac:dyDescent="0.2">
      <c r="B425" s="76" t="s">
        <v>11</v>
      </c>
      <c r="C425" s="77">
        <v>43791</v>
      </c>
      <c r="D425" s="78">
        <v>36754</v>
      </c>
      <c r="E425" s="78">
        <v>1588487020</v>
      </c>
      <c r="F425" s="78">
        <v>43460</v>
      </c>
      <c r="G425" s="78">
        <v>43460</v>
      </c>
      <c r="H425" s="78">
        <v>43219.43</v>
      </c>
      <c r="I425" s="78">
        <v>43180</v>
      </c>
      <c r="J425" s="78">
        <v>-0.32</v>
      </c>
      <c r="K425" s="78">
        <v>-140</v>
      </c>
      <c r="L425" s="85">
        <f t="shared" si="17"/>
        <v>-3.2110091743119407E-3</v>
      </c>
      <c r="N425" s="79">
        <v>43791</v>
      </c>
      <c r="O425" s="80" t="s">
        <v>65</v>
      </c>
      <c r="P425" s="81">
        <v>1613.84</v>
      </c>
      <c r="Q425" s="88">
        <f t="shared" si="18"/>
        <v>8.8454638086128412E-3</v>
      </c>
    </row>
    <row r="426" spans="2:17" x14ac:dyDescent="0.2">
      <c r="B426" s="76" t="s">
        <v>11</v>
      </c>
      <c r="C426" s="77">
        <v>43794</v>
      </c>
      <c r="D426" s="78">
        <v>78452</v>
      </c>
      <c r="E426" s="78">
        <v>3364804220</v>
      </c>
      <c r="F426" s="78">
        <v>43300</v>
      </c>
      <c r="G426" s="78">
        <v>43300</v>
      </c>
      <c r="H426" s="78">
        <v>42889.97</v>
      </c>
      <c r="I426" s="78">
        <v>42720</v>
      </c>
      <c r="J426" s="78">
        <v>-0.37</v>
      </c>
      <c r="K426" s="78">
        <v>-160</v>
      </c>
      <c r="L426" s="85">
        <f t="shared" si="17"/>
        <v>-3.6815462494247386E-3</v>
      </c>
      <c r="N426" s="79">
        <v>43794</v>
      </c>
      <c r="O426" s="80" t="s">
        <v>65</v>
      </c>
      <c r="P426" s="81">
        <v>1600.81</v>
      </c>
      <c r="Q426" s="88">
        <f t="shared" si="18"/>
        <v>-8.0739106726812615E-3</v>
      </c>
    </row>
    <row r="427" spans="2:17" x14ac:dyDescent="0.2">
      <c r="B427" s="76" t="s">
        <v>11</v>
      </c>
      <c r="C427" s="77">
        <v>43795</v>
      </c>
      <c r="D427" s="78">
        <v>272570</v>
      </c>
      <c r="E427" s="78">
        <v>11664367080</v>
      </c>
      <c r="F427" s="78">
        <v>43000</v>
      </c>
      <c r="G427" s="78">
        <v>43000</v>
      </c>
      <c r="H427" s="78">
        <v>42794.02</v>
      </c>
      <c r="I427" s="78">
        <v>42700</v>
      </c>
      <c r="J427" s="78">
        <v>-0.69</v>
      </c>
      <c r="K427" s="78">
        <v>-300</v>
      </c>
      <c r="L427" s="85">
        <f t="shared" si="17"/>
        <v>-6.9284064665127154E-3</v>
      </c>
      <c r="N427" s="79">
        <v>43795</v>
      </c>
      <c r="O427" s="80" t="s">
        <v>65</v>
      </c>
      <c r="P427" s="81">
        <v>1596.66</v>
      </c>
      <c r="Q427" s="88">
        <f t="shared" si="18"/>
        <v>-2.5924375784758258E-3</v>
      </c>
    </row>
    <row r="428" spans="2:17" x14ac:dyDescent="0.2">
      <c r="B428" s="76" t="s">
        <v>11</v>
      </c>
      <c r="C428" s="77">
        <v>43796</v>
      </c>
      <c r="D428" s="78">
        <v>127570</v>
      </c>
      <c r="E428" s="78">
        <v>5493346160</v>
      </c>
      <c r="F428" s="78">
        <v>43280</v>
      </c>
      <c r="G428" s="78">
        <v>43440</v>
      </c>
      <c r="H428" s="78">
        <v>43061.43</v>
      </c>
      <c r="I428" s="78">
        <v>42700</v>
      </c>
      <c r="J428" s="78">
        <v>0.65</v>
      </c>
      <c r="K428" s="78">
        <v>280</v>
      </c>
      <c r="L428" s="85">
        <f t="shared" si="17"/>
        <v>6.5116279069767913E-3</v>
      </c>
      <c r="N428" s="79">
        <v>43796</v>
      </c>
      <c r="O428" s="80" t="s">
        <v>65</v>
      </c>
      <c r="P428" s="81">
        <v>1587.33</v>
      </c>
      <c r="Q428" s="88">
        <f t="shared" si="18"/>
        <v>-5.8434481981136654E-3</v>
      </c>
    </row>
    <row r="429" spans="2:17" x14ac:dyDescent="0.2">
      <c r="B429" s="76" t="s">
        <v>11</v>
      </c>
      <c r="C429" s="77">
        <v>43797</v>
      </c>
      <c r="D429" s="78">
        <v>77820</v>
      </c>
      <c r="E429" s="78">
        <v>3357081720</v>
      </c>
      <c r="F429" s="78">
        <v>43280</v>
      </c>
      <c r="G429" s="78">
        <v>43280</v>
      </c>
      <c r="H429" s="78">
        <v>43139.06</v>
      </c>
      <c r="I429" s="78">
        <v>43000</v>
      </c>
      <c r="J429" s="78">
        <v>0</v>
      </c>
      <c r="K429" s="78">
        <v>0</v>
      </c>
      <c r="L429" s="85">
        <f t="shared" si="17"/>
        <v>0</v>
      </c>
      <c r="N429" s="79">
        <v>43797</v>
      </c>
      <c r="O429" s="80" t="s">
        <v>65</v>
      </c>
      <c r="P429" s="81">
        <v>1603.54</v>
      </c>
      <c r="Q429" s="88">
        <f t="shared" si="18"/>
        <v>1.0212117203102E-2</v>
      </c>
    </row>
    <row r="430" spans="2:17" x14ac:dyDescent="0.2">
      <c r="B430" s="76" t="s">
        <v>11</v>
      </c>
      <c r="C430" s="77">
        <v>43798</v>
      </c>
      <c r="D430" s="78">
        <v>65629</v>
      </c>
      <c r="E430" s="78">
        <v>2863768080</v>
      </c>
      <c r="F430" s="78">
        <v>44000</v>
      </c>
      <c r="G430" s="78">
        <v>44000</v>
      </c>
      <c r="H430" s="78">
        <v>43635.71</v>
      </c>
      <c r="I430" s="78">
        <v>42700</v>
      </c>
      <c r="J430" s="78">
        <v>1.66</v>
      </c>
      <c r="K430" s="78">
        <v>720</v>
      </c>
      <c r="L430" s="85">
        <f t="shared" si="17"/>
        <v>1.6635859519408491E-2</v>
      </c>
      <c r="N430" s="79">
        <v>43798</v>
      </c>
      <c r="O430" s="80" t="s">
        <v>65</v>
      </c>
      <c r="P430" s="81">
        <v>1611.92</v>
      </c>
      <c r="Q430" s="88">
        <f t="shared" si="18"/>
        <v>5.2259376130312507E-3</v>
      </c>
    </row>
    <row r="431" spans="2:17" x14ac:dyDescent="0.2">
      <c r="B431" s="76" t="s">
        <v>11</v>
      </c>
      <c r="C431" s="77">
        <v>43801</v>
      </c>
      <c r="D431" s="78">
        <v>82716</v>
      </c>
      <c r="E431" s="78">
        <v>3562141320</v>
      </c>
      <c r="F431" s="78">
        <v>43180</v>
      </c>
      <c r="G431" s="78">
        <v>43300</v>
      </c>
      <c r="H431" s="78">
        <v>43064.72</v>
      </c>
      <c r="I431" s="78">
        <v>43000</v>
      </c>
      <c r="J431" s="78">
        <v>-1.86</v>
      </c>
      <c r="K431" s="78">
        <v>-820</v>
      </c>
      <c r="L431" s="85">
        <f t="shared" si="17"/>
        <v>-1.8636363636363673E-2</v>
      </c>
      <c r="N431" s="79">
        <v>43801</v>
      </c>
      <c r="O431" s="80" t="s">
        <v>65</v>
      </c>
      <c r="P431" s="81">
        <v>1598.33</v>
      </c>
      <c r="Q431" s="88">
        <f t="shared" si="18"/>
        <v>-8.4309395007197141E-3</v>
      </c>
    </row>
    <row r="432" spans="2:17" x14ac:dyDescent="0.2">
      <c r="B432" s="76" t="s">
        <v>11</v>
      </c>
      <c r="C432" s="77">
        <v>43802</v>
      </c>
      <c r="D432" s="78">
        <v>86701</v>
      </c>
      <c r="E432" s="78">
        <v>3718333860</v>
      </c>
      <c r="F432" s="78">
        <v>42220</v>
      </c>
      <c r="G432" s="78">
        <v>43280</v>
      </c>
      <c r="H432" s="78">
        <v>42886.86</v>
      </c>
      <c r="I432" s="78">
        <v>42220</v>
      </c>
      <c r="J432" s="78">
        <v>-2.2200000000000002</v>
      </c>
      <c r="K432" s="78">
        <v>-960</v>
      </c>
      <c r="L432" s="85">
        <f t="shared" si="17"/>
        <v>-2.22325150532654E-2</v>
      </c>
      <c r="N432" s="79">
        <v>43802</v>
      </c>
      <c r="O432" s="80" t="s">
        <v>65</v>
      </c>
      <c r="P432" s="81">
        <v>1589.9</v>
      </c>
      <c r="Q432" s="88">
        <f t="shared" si="18"/>
        <v>-5.2742550036599667E-3</v>
      </c>
    </row>
    <row r="433" spans="2:17" x14ac:dyDescent="0.2">
      <c r="B433" s="76" t="s">
        <v>11</v>
      </c>
      <c r="C433" s="77">
        <v>43803</v>
      </c>
      <c r="D433" s="78">
        <v>105910</v>
      </c>
      <c r="E433" s="78">
        <v>4468995680</v>
      </c>
      <c r="F433" s="78">
        <v>42260</v>
      </c>
      <c r="G433" s="78">
        <v>42500</v>
      </c>
      <c r="H433" s="78">
        <v>42196.160000000003</v>
      </c>
      <c r="I433" s="78">
        <v>42000</v>
      </c>
      <c r="J433" s="78">
        <v>0.09</v>
      </c>
      <c r="K433" s="78">
        <v>40</v>
      </c>
      <c r="L433" s="85">
        <f t="shared" si="17"/>
        <v>9.47418285172974E-4</v>
      </c>
      <c r="N433" s="79">
        <v>43803</v>
      </c>
      <c r="O433" s="80" t="s">
        <v>65</v>
      </c>
      <c r="P433" s="81">
        <v>1612.12</v>
      </c>
      <c r="Q433" s="88">
        <f t="shared" si="18"/>
        <v>1.3975721743505698E-2</v>
      </c>
    </row>
    <row r="434" spans="2:17" x14ac:dyDescent="0.2">
      <c r="B434" s="76" t="s">
        <v>11</v>
      </c>
      <c r="C434" s="77">
        <v>43804</v>
      </c>
      <c r="D434" s="78">
        <v>270292</v>
      </c>
      <c r="E434" s="78">
        <v>11486676860</v>
      </c>
      <c r="F434" s="78">
        <v>42520</v>
      </c>
      <c r="G434" s="78">
        <v>42780</v>
      </c>
      <c r="H434" s="78">
        <v>42497.29</v>
      </c>
      <c r="I434" s="78">
        <v>42200</v>
      </c>
      <c r="J434" s="78">
        <v>0.62</v>
      </c>
      <c r="K434" s="78">
        <v>260</v>
      </c>
      <c r="L434" s="85">
        <f t="shared" si="17"/>
        <v>6.1523899668718407E-3</v>
      </c>
      <c r="N434" s="79">
        <v>43804</v>
      </c>
      <c r="O434" s="80" t="s">
        <v>65</v>
      </c>
      <c r="P434" s="81">
        <v>1614.74</v>
      </c>
      <c r="Q434" s="88">
        <f t="shared" si="18"/>
        <v>1.6251891918717121E-3</v>
      </c>
    </row>
    <row r="435" spans="2:17" x14ac:dyDescent="0.2">
      <c r="B435" s="76" t="s">
        <v>11</v>
      </c>
      <c r="C435" s="77">
        <v>43805</v>
      </c>
      <c r="D435" s="78">
        <v>696003</v>
      </c>
      <c r="E435" s="78">
        <v>29598859780</v>
      </c>
      <c r="F435" s="78">
        <v>42500</v>
      </c>
      <c r="G435" s="78">
        <v>43060</v>
      </c>
      <c r="H435" s="78">
        <v>42526.91</v>
      </c>
      <c r="I435" s="78">
        <v>42320</v>
      </c>
      <c r="J435" s="78">
        <v>-0.05</v>
      </c>
      <c r="K435" s="78">
        <v>-20</v>
      </c>
      <c r="L435" s="85">
        <f t="shared" si="17"/>
        <v>-4.7036688617119182E-4</v>
      </c>
      <c r="N435" s="79">
        <v>43805</v>
      </c>
      <c r="O435" s="80" t="s">
        <v>65</v>
      </c>
      <c r="P435" s="81">
        <v>1611.67</v>
      </c>
      <c r="Q435" s="88">
        <f t="shared" si="18"/>
        <v>-1.9012348737257323E-3</v>
      </c>
    </row>
    <row r="436" spans="2:17" x14ac:dyDescent="0.2">
      <c r="B436" s="76" t="s">
        <v>11</v>
      </c>
      <c r="C436" s="77">
        <v>43808</v>
      </c>
      <c r="D436" s="78">
        <v>29903</v>
      </c>
      <c r="E436" s="78">
        <v>1273050240</v>
      </c>
      <c r="F436" s="78">
        <v>42400</v>
      </c>
      <c r="G436" s="78">
        <v>43180</v>
      </c>
      <c r="H436" s="78">
        <v>42572.66</v>
      </c>
      <c r="I436" s="78">
        <v>42140</v>
      </c>
      <c r="J436" s="78">
        <v>-0.24</v>
      </c>
      <c r="K436" s="78">
        <v>-100</v>
      </c>
      <c r="L436" s="85">
        <f t="shared" si="17"/>
        <v>-2.3529411764705577E-3</v>
      </c>
      <c r="N436" s="79">
        <v>43808</v>
      </c>
      <c r="O436" s="80" t="s">
        <v>65</v>
      </c>
      <c r="P436" s="81">
        <v>1605.35</v>
      </c>
      <c r="Q436" s="88">
        <f t="shared" si="18"/>
        <v>-3.9213983011411324E-3</v>
      </c>
    </row>
    <row r="437" spans="2:17" x14ac:dyDescent="0.2">
      <c r="B437" s="76" t="s">
        <v>11</v>
      </c>
      <c r="C437" s="77">
        <v>43809</v>
      </c>
      <c r="D437" s="78">
        <v>23666</v>
      </c>
      <c r="E437" s="78">
        <v>1003330100</v>
      </c>
      <c r="F437" s="78">
        <v>42840</v>
      </c>
      <c r="G437" s="78">
        <v>43000</v>
      </c>
      <c r="H437" s="78">
        <v>42395.42</v>
      </c>
      <c r="I437" s="78">
        <v>42000</v>
      </c>
      <c r="J437" s="78">
        <v>1.04</v>
      </c>
      <c r="K437" s="78">
        <v>440</v>
      </c>
      <c r="L437" s="85">
        <f t="shared" si="17"/>
        <v>1.037735849056598E-2</v>
      </c>
      <c r="N437" s="79">
        <v>43809</v>
      </c>
      <c r="O437" s="80" t="s">
        <v>65</v>
      </c>
      <c r="P437" s="81">
        <v>1602.94</v>
      </c>
      <c r="Q437" s="88">
        <f t="shared" si="18"/>
        <v>-1.5012302613136574E-3</v>
      </c>
    </row>
    <row r="438" spans="2:17" x14ac:dyDescent="0.2">
      <c r="B438" s="76" t="s">
        <v>11</v>
      </c>
      <c r="C438" s="77">
        <v>43810</v>
      </c>
      <c r="D438" s="78">
        <v>83989</v>
      </c>
      <c r="E438" s="78">
        <v>3569912220</v>
      </c>
      <c r="F438" s="78">
        <v>42500</v>
      </c>
      <c r="G438" s="78">
        <v>42900</v>
      </c>
      <c r="H438" s="78">
        <v>42504.52</v>
      </c>
      <c r="I438" s="78">
        <v>42300</v>
      </c>
      <c r="J438" s="78">
        <v>-0.79</v>
      </c>
      <c r="K438" s="78">
        <v>-340</v>
      </c>
      <c r="L438" s="85">
        <f t="shared" si="17"/>
        <v>-7.9365079365079083E-3</v>
      </c>
      <c r="N438" s="79">
        <v>43810</v>
      </c>
      <c r="O438" s="80" t="s">
        <v>65</v>
      </c>
      <c r="P438" s="81">
        <v>1605.32</v>
      </c>
      <c r="Q438" s="88">
        <f t="shared" si="18"/>
        <v>1.4847717319423914E-3</v>
      </c>
    </row>
    <row r="439" spans="2:17" x14ac:dyDescent="0.2">
      <c r="B439" s="76" t="s">
        <v>11</v>
      </c>
      <c r="C439" s="77">
        <v>43811</v>
      </c>
      <c r="D439" s="78">
        <v>130520</v>
      </c>
      <c r="E439" s="78">
        <v>5582980620</v>
      </c>
      <c r="F439" s="78">
        <v>43400</v>
      </c>
      <c r="G439" s="78">
        <v>43500</v>
      </c>
      <c r="H439" s="78">
        <v>42774.91</v>
      </c>
      <c r="I439" s="78">
        <v>42500</v>
      </c>
      <c r="J439" s="78">
        <v>2.12</v>
      </c>
      <c r="K439" s="78">
        <v>900</v>
      </c>
      <c r="L439" s="85">
        <f t="shared" si="17"/>
        <v>2.1176470588235352E-2</v>
      </c>
      <c r="N439" s="79">
        <v>43811</v>
      </c>
      <c r="O439" s="80" t="s">
        <v>65</v>
      </c>
      <c r="P439" s="81">
        <v>1618.56</v>
      </c>
      <c r="Q439" s="88">
        <f t="shared" si="18"/>
        <v>8.2475768071164079E-3</v>
      </c>
    </row>
    <row r="440" spans="2:17" x14ac:dyDescent="0.2">
      <c r="B440" s="76" t="s">
        <v>11</v>
      </c>
      <c r="C440" s="77">
        <v>43812</v>
      </c>
      <c r="D440" s="78">
        <v>77950</v>
      </c>
      <c r="E440" s="78">
        <v>3366890600</v>
      </c>
      <c r="F440" s="78">
        <v>43140</v>
      </c>
      <c r="G440" s="78">
        <v>43600</v>
      </c>
      <c r="H440" s="78">
        <v>43192.95</v>
      </c>
      <c r="I440" s="78">
        <v>42720</v>
      </c>
      <c r="J440" s="78">
        <v>-0.6</v>
      </c>
      <c r="K440" s="78">
        <v>-260</v>
      </c>
      <c r="L440" s="85">
        <f t="shared" si="17"/>
        <v>-5.9907834101382562E-3</v>
      </c>
      <c r="N440" s="79">
        <v>43812</v>
      </c>
      <c r="O440" s="80" t="s">
        <v>65</v>
      </c>
      <c r="P440" s="81">
        <v>1630.8</v>
      </c>
      <c r="Q440" s="88">
        <f t="shared" si="18"/>
        <v>7.5622775800712194E-3</v>
      </c>
    </row>
    <row r="441" spans="2:17" x14ac:dyDescent="0.2">
      <c r="B441" s="76" t="s">
        <v>11</v>
      </c>
      <c r="C441" s="77">
        <v>43815</v>
      </c>
      <c r="D441" s="78">
        <v>171699</v>
      </c>
      <c r="E441" s="78">
        <v>7528247620</v>
      </c>
      <c r="F441" s="78">
        <v>43540</v>
      </c>
      <c r="G441" s="78">
        <v>44100</v>
      </c>
      <c r="H441" s="78">
        <v>43845.61</v>
      </c>
      <c r="I441" s="78">
        <v>42820</v>
      </c>
      <c r="J441" s="78">
        <v>0.93</v>
      </c>
      <c r="K441" s="78">
        <v>400</v>
      </c>
      <c r="L441" s="85">
        <f t="shared" si="17"/>
        <v>9.2721372276309832E-3</v>
      </c>
      <c r="N441" s="79">
        <v>43815</v>
      </c>
      <c r="O441" s="80" t="s">
        <v>65</v>
      </c>
      <c r="P441" s="81">
        <v>1632</v>
      </c>
      <c r="Q441" s="88">
        <f t="shared" si="18"/>
        <v>7.3583517292119538E-4</v>
      </c>
    </row>
    <row r="442" spans="2:17" x14ac:dyDescent="0.2">
      <c r="B442" s="76" t="s">
        <v>11</v>
      </c>
      <c r="C442" s="77">
        <v>43816</v>
      </c>
      <c r="D442" s="78">
        <v>162305</v>
      </c>
      <c r="E442" s="78">
        <v>7104712360</v>
      </c>
      <c r="F442" s="78">
        <v>44000</v>
      </c>
      <c r="G442" s="78">
        <v>44100</v>
      </c>
      <c r="H442" s="78">
        <v>43773.84</v>
      </c>
      <c r="I442" s="78">
        <v>43620</v>
      </c>
      <c r="J442" s="78">
        <v>1.06</v>
      </c>
      <c r="K442" s="78">
        <v>460</v>
      </c>
      <c r="L442" s="85">
        <f t="shared" si="17"/>
        <v>1.0564997703261358E-2</v>
      </c>
      <c r="N442" s="79">
        <v>43816</v>
      </c>
      <c r="O442" s="80" t="s">
        <v>65</v>
      </c>
      <c r="P442" s="81">
        <v>1625.01</v>
      </c>
      <c r="Q442" s="88">
        <f t="shared" si="18"/>
        <v>-4.283088235294108E-3</v>
      </c>
    </row>
    <row r="443" spans="2:17" x14ac:dyDescent="0.2">
      <c r="B443" s="76" t="s">
        <v>11</v>
      </c>
      <c r="C443" s="77">
        <v>43817</v>
      </c>
      <c r="D443" s="78">
        <v>184338</v>
      </c>
      <c r="E443" s="78">
        <v>8111942760</v>
      </c>
      <c r="F443" s="78">
        <v>44400</v>
      </c>
      <c r="G443" s="78">
        <v>44400</v>
      </c>
      <c r="H443" s="78">
        <v>44005.81</v>
      </c>
      <c r="I443" s="78">
        <v>43600</v>
      </c>
      <c r="J443" s="78">
        <v>0.91</v>
      </c>
      <c r="K443" s="78">
        <v>400</v>
      </c>
      <c r="L443" s="85">
        <f t="shared" si="17"/>
        <v>9.0909090909090384E-3</v>
      </c>
      <c r="N443" s="79">
        <v>43817</v>
      </c>
      <c r="O443" s="80" t="s">
        <v>65</v>
      </c>
      <c r="P443" s="81">
        <v>1635.73</v>
      </c>
      <c r="Q443" s="88">
        <f t="shared" si="18"/>
        <v>6.5968824807232096E-3</v>
      </c>
    </row>
    <row r="444" spans="2:17" x14ac:dyDescent="0.2">
      <c r="B444" s="76" t="s">
        <v>11</v>
      </c>
      <c r="C444" s="77">
        <v>43818</v>
      </c>
      <c r="D444" s="78">
        <v>37894</v>
      </c>
      <c r="E444" s="78">
        <v>1681754840</v>
      </c>
      <c r="F444" s="78">
        <v>44980</v>
      </c>
      <c r="G444" s="78">
        <v>45000</v>
      </c>
      <c r="H444" s="78">
        <v>44380.5</v>
      </c>
      <c r="I444" s="78">
        <v>43900</v>
      </c>
      <c r="J444" s="78">
        <v>1.31</v>
      </c>
      <c r="K444" s="78">
        <v>580</v>
      </c>
      <c r="L444" s="85">
        <f t="shared" si="17"/>
        <v>1.3063063063063041E-2</v>
      </c>
      <c r="N444" s="79">
        <v>43818</v>
      </c>
      <c r="O444" s="80" t="s">
        <v>65</v>
      </c>
      <c r="P444" s="81">
        <v>1646.72</v>
      </c>
      <c r="Q444" s="88">
        <f t="shared" si="18"/>
        <v>6.7187127459911178E-3</v>
      </c>
    </row>
    <row r="445" spans="2:17" x14ac:dyDescent="0.2">
      <c r="B445" s="76" t="s">
        <v>11</v>
      </c>
      <c r="C445" s="77">
        <v>43819</v>
      </c>
      <c r="D445" s="78">
        <v>169367</v>
      </c>
      <c r="E445" s="78">
        <v>7472526080</v>
      </c>
      <c r="F445" s="78">
        <v>43960</v>
      </c>
      <c r="G445" s="78">
        <v>45000</v>
      </c>
      <c r="H445" s="78">
        <v>44120.32</v>
      </c>
      <c r="I445" s="78">
        <v>43960</v>
      </c>
      <c r="J445" s="78">
        <v>-2.27</v>
      </c>
      <c r="K445" s="78">
        <v>-1020</v>
      </c>
      <c r="L445" s="85">
        <f t="shared" si="17"/>
        <v>-2.2676745220097771E-2</v>
      </c>
      <c r="N445" s="79">
        <v>43819</v>
      </c>
      <c r="O445" s="80" t="s">
        <v>65</v>
      </c>
      <c r="P445" s="81">
        <v>1642.86</v>
      </c>
      <c r="Q445" s="88">
        <f t="shared" si="18"/>
        <v>-2.3440536338904527E-3</v>
      </c>
    </row>
    <row r="446" spans="2:17" x14ac:dyDescent="0.2">
      <c r="B446" s="76" t="s">
        <v>11</v>
      </c>
      <c r="C446" s="77">
        <v>43822</v>
      </c>
      <c r="D446" s="78">
        <v>35547</v>
      </c>
      <c r="E446" s="78">
        <v>1555253420</v>
      </c>
      <c r="F446" s="78">
        <v>43980</v>
      </c>
      <c r="G446" s="78">
        <v>44000</v>
      </c>
      <c r="H446" s="78">
        <v>43752.03</v>
      </c>
      <c r="I446" s="78">
        <v>43300</v>
      </c>
      <c r="J446" s="78">
        <v>0.05</v>
      </c>
      <c r="K446" s="78">
        <v>20</v>
      </c>
      <c r="L446" s="85">
        <f t="shared" si="17"/>
        <v>4.5495905368508893E-4</v>
      </c>
      <c r="N446" s="79">
        <v>43822</v>
      </c>
      <c r="O446" s="80" t="s">
        <v>65</v>
      </c>
      <c r="P446" s="81">
        <v>1665.04</v>
      </c>
      <c r="Q446" s="88">
        <f t="shared" si="18"/>
        <v>1.3500846085485074E-2</v>
      </c>
    </row>
    <row r="447" spans="2:17" x14ac:dyDescent="0.2">
      <c r="B447" s="76" t="s">
        <v>11</v>
      </c>
      <c r="C447" s="77">
        <v>43823</v>
      </c>
      <c r="D447" s="78">
        <v>13745</v>
      </c>
      <c r="E447" s="78">
        <v>606452380</v>
      </c>
      <c r="F447" s="78">
        <v>44740</v>
      </c>
      <c r="G447" s="78">
        <v>44760</v>
      </c>
      <c r="H447" s="78">
        <v>44121.67</v>
      </c>
      <c r="I447" s="78">
        <v>43980</v>
      </c>
      <c r="J447" s="78">
        <v>1.73</v>
      </c>
      <c r="K447" s="78">
        <v>760</v>
      </c>
      <c r="L447" s="85">
        <f t="shared" si="17"/>
        <v>1.7280582082764839E-2</v>
      </c>
      <c r="N447" s="79">
        <v>43823</v>
      </c>
      <c r="O447" s="80" t="s">
        <v>65</v>
      </c>
      <c r="P447" s="81">
        <v>1666.62</v>
      </c>
      <c r="Q447" s="88">
        <f t="shared" si="18"/>
        <v>9.4892615192421204E-4</v>
      </c>
    </row>
    <row r="448" spans="2:17" x14ac:dyDescent="0.2">
      <c r="B448" s="76" t="s">
        <v>11</v>
      </c>
      <c r="C448" s="77">
        <v>43825</v>
      </c>
      <c r="D448" s="78">
        <v>64590</v>
      </c>
      <c r="E448" s="78">
        <v>2906599000</v>
      </c>
      <c r="F448" s="78">
        <v>45500</v>
      </c>
      <c r="G448" s="78">
        <v>45500</v>
      </c>
      <c r="H448" s="78">
        <v>45000.76</v>
      </c>
      <c r="I448" s="78">
        <v>44720</v>
      </c>
      <c r="J448" s="78">
        <v>1.7</v>
      </c>
      <c r="K448" s="78">
        <v>760</v>
      </c>
      <c r="L448" s="85">
        <f t="shared" si="17"/>
        <v>1.6987036209208828E-2</v>
      </c>
      <c r="N448" s="79">
        <v>43825</v>
      </c>
      <c r="O448" s="80" t="s">
        <v>65</v>
      </c>
      <c r="P448" s="81">
        <v>1659.89</v>
      </c>
      <c r="Q448" s="88">
        <f t="shared" si="18"/>
        <v>-4.0381130671657273E-3</v>
      </c>
    </row>
    <row r="449" spans="2:17" x14ac:dyDescent="0.2">
      <c r="B449" s="76" t="s">
        <v>11</v>
      </c>
      <c r="C449" s="77">
        <v>43826</v>
      </c>
      <c r="D449" s="78">
        <v>141516</v>
      </c>
      <c r="E449" s="78">
        <v>6350850840</v>
      </c>
      <c r="F449" s="78">
        <v>45500</v>
      </c>
      <c r="G449" s="78">
        <v>45500</v>
      </c>
      <c r="H449" s="78">
        <v>44877.26</v>
      </c>
      <c r="I449" s="78">
        <v>44400</v>
      </c>
      <c r="J449" s="78">
        <v>0</v>
      </c>
      <c r="K449" s="78">
        <v>0</v>
      </c>
      <c r="L449" s="85">
        <f t="shared" si="17"/>
        <v>0</v>
      </c>
      <c r="N449" s="79">
        <v>43826</v>
      </c>
      <c r="O449" s="80" t="s">
        <v>65</v>
      </c>
      <c r="P449" s="81">
        <v>1661.21</v>
      </c>
      <c r="Q449" s="88">
        <f t="shared" si="18"/>
        <v>7.9523341908194212E-4</v>
      </c>
    </row>
    <row r="450" spans="2:17" x14ac:dyDescent="0.2">
      <c r="B450" s="76" t="s">
        <v>11</v>
      </c>
      <c r="C450" s="77">
        <v>43829</v>
      </c>
      <c r="D450" s="78">
        <v>109968</v>
      </c>
      <c r="E450" s="78">
        <v>5008629400</v>
      </c>
      <c r="F450" s="78">
        <v>45980</v>
      </c>
      <c r="G450" s="78">
        <v>45980</v>
      </c>
      <c r="H450" s="78">
        <v>45546.239999999998</v>
      </c>
      <c r="I450" s="78">
        <v>45300</v>
      </c>
      <c r="J450" s="78">
        <v>1.05</v>
      </c>
      <c r="K450" s="78">
        <v>480</v>
      </c>
      <c r="L450" s="85">
        <f t="shared" si="17"/>
        <v>1.0549450549450556E-2</v>
      </c>
      <c r="N450" s="79">
        <v>43829</v>
      </c>
      <c r="O450" s="80" t="s">
        <v>65</v>
      </c>
      <c r="P450" s="81">
        <v>1662.42</v>
      </c>
      <c r="Q450" s="88">
        <f t="shared" si="18"/>
        <v>7.2838473161129791E-4</v>
      </c>
    </row>
    <row r="451" spans="2:17" x14ac:dyDescent="0.2">
      <c r="B451" s="76" t="s">
        <v>11</v>
      </c>
      <c r="C451" s="77">
        <v>43832</v>
      </c>
      <c r="D451" s="78">
        <v>1366</v>
      </c>
      <c r="E451" s="78">
        <v>62145520</v>
      </c>
      <c r="F451" s="78">
        <v>45600</v>
      </c>
      <c r="G451" s="78">
        <v>45600</v>
      </c>
      <c r="H451" s="78">
        <v>45494.52</v>
      </c>
      <c r="I451" s="78">
        <v>45320</v>
      </c>
      <c r="J451" s="78">
        <v>-0.83</v>
      </c>
      <c r="K451" s="78">
        <v>-380</v>
      </c>
      <c r="L451" s="85">
        <f t="shared" si="17"/>
        <v>-8.2644628099173278E-3</v>
      </c>
      <c r="N451" s="79">
        <v>43832</v>
      </c>
      <c r="O451" s="80" t="s">
        <v>65</v>
      </c>
      <c r="P451" s="81">
        <v>1658.77</v>
      </c>
      <c r="Q451" s="88">
        <f t="shared" si="18"/>
        <v>-2.1955943744661477E-3</v>
      </c>
    </row>
    <row r="452" spans="2:17" x14ac:dyDescent="0.2">
      <c r="B452" s="76" t="s">
        <v>11</v>
      </c>
      <c r="C452" s="77">
        <v>43833</v>
      </c>
      <c r="D452" s="78">
        <v>8898</v>
      </c>
      <c r="E452" s="78">
        <v>401565060</v>
      </c>
      <c r="F452" s="78">
        <v>45300</v>
      </c>
      <c r="G452" s="78">
        <v>45300</v>
      </c>
      <c r="H452" s="78">
        <v>45129.81</v>
      </c>
      <c r="I452" s="78">
        <v>43540</v>
      </c>
      <c r="J452" s="78">
        <v>-0.66</v>
      </c>
      <c r="K452" s="78">
        <v>-300</v>
      </c>
      <c r="L452" s="85">
        <f t="shared" si="17"/>
        <v>-6.5789473684210176E-3</v>
      </c>
      <c r="N452" s="79">
        <v>43833</v>
      </c>
      <c r="O452" s="80" t="s">
        <v>65</v>
      </c>
      <c r="P452" s="81">
        <v>1676.49</v>
      </c>
      <c r="Q452" s="88">
        <f t="shared" si="18"/>
        <v>1.0682614226203757E-2</v>
      </c>
    </row>
    <row r="453" spans="2:17" x14ac:dyDescent="0.2">
      <c r="B453" s="76" t="s">
        <v>11</v>
      </c>
      <c r="C453" s="77">
        <v>43837</v>
      </c>
      <c r="D453" s="78">
        <v>97445</v>
      </c>
      <c r="E453" s="78">
        <v>4374259160</v>
      </c>
      <c r="F453" s="78">
        <v>45500</v>
      </c>
      <c r="G453" s="78">
        <v>45600</v>
      </c>
      <c r="H453" s="78">
        <v>44889.52</v>
      </c>
      <c r="I453" s="78">
        <v>44220</v>
      </c>
      <c r="J453" s="78">
        <v>0.44</v>
      </c>
      <c r="K453" s="78">
        <v>200</v>
      </c>
      <c r="L453" s="85">
        <f t="shared" si="17"/>
        <v>4.4150110375276164E-3</v>
      </c>
      <c r="N453" s="79">
        <v>43837</v>
      </c>
      <c r="O453" s="80" t="s">
        <v>65</v>
      </c>
      <c r="P453" s="81">
        <v>1663.83</v>
      </c>
      <c r="Q453" s="88">
        <f t="shared" si="18"/>
        <v>-7.5514915090457713E-3</v>
      </c>
    </row>
    <row r="454" spans="2:17" x14ac:dyDescent="0.2">
      <c r="B454" s="76" t="s">
        <v>11</v>
      </c>
      <c r="C454" s="77">
        <v>43838</v>
      </c>
      <c r="D454" s="78">
        <v>98795</v>
      </c>
      <c r="E454" s="78">
        <v>4451056100</v>
      </c>
      <c r="F454" s="78">
        <v>45480</v>
      </c>
      <c r="G454" s="78">
        <v>45480</v>
      </c>
      <c r="H454" s="78">
        <v>45053.46</v>
      </c>
      <c r="I454" s="78">
        <v>44440</v>
      </c>
      <c r="J454" s="78">
        <v>-0.04</v>
      </c>
      <c r="K454" s="78">
        <v>-20</v>
      </c>
      <c r="L454" s="85">
        <f t="shared" ref="L454:L491" si="19">+F454/F453-1</f>
        <v>-4.3956043956039359E-4</v>
      </c>
      <c r="N454" s="79">
        <v>43838</v>
      </c>
      <c r="O454" s="80" t="s">
        <v>65</v>
      </c>
      <c r="P454" s="81">
        <v>1656.96</v>
      </c>
      <c r="Q454" s="88">
        <f t="shared" ref="Q454:Q491" si="20">+P454/P453-1</f>
        <v>-4.1290276049835706E-3</v>
      </c>
    </row>
    <row r="455" spans="2:17" x14ac:dyDescent="0.2">
      <c r="B455" s="76" t="s">
        <v>11</v>
      </c>
      <c r="C455" s="77">
        <v>43839</v>
      </c>
      <c r="D455" s="78">
        <v>99993</v>
      </c>
      <c r="E455" s="78">
        <v>4467606020</v>
      </c>
      <c r="F455" s="78">
        <v>44680</v>
      </c>
      <c r="G455" s="78">
        <v>44700</v>
      </c>
      <c r="H455" s="78">
        <v>44679.19</v>
      </c>
      <c r="I455" s="78">
        <v>44220</v>
      </c>
      <c r="J455" s="78">
        <v>-1.76</v>
      </c>
      <c r="K455" s="78">
        <v>-800</v>
      </c>
      <c r="L455" s="85">
        <f t="shared" si="19"/>
        <v>-1.7590149516270914E-2</v>
      </c>
      <c r="N455" s="79">
        <v>43839</v>
      </c>
      <c r="O455" s="80" t="s">
        <v>65</v>
      </c>
      <c r="P455" s="81">
        <v>1653.54</v>
      </c>
      <c r="Q455" s="88">
        <f t="shared" si="20"/>
        <v>-2.0640208574739249E-3</v>
      </c>
    </row>
    <row r="456" spans="2:17" x14ac:dyDescent="0.2">
      <c r="B456" s="76" t="s">
        <v>11</v>
      </c>
      <c r="C456" s="77">
        <v>43840</v>
      </c>
      <c r="D456" s="78">
        <v>85412</v>
      </c>
      <c r="E456" s="78">
        <v>3810978120</v>
      </c>
      <c r="F456" s="78">
        <v>44300</v>
      </c>
      <c r="G456" s="78">
        <v>45000</v>
      </c>
      <c r="H456" s="78">
        <v>44618.77</v>
      </c>
      <c r="I456" s="78">
        <v>44000</v>
      </c>
      <c r="J456" s="78">
        <v>-0.85</v>
      </c>
      <c r="K456" s="78">
        <v>-380</v>
      </c>
      <c r="L456" s="85">
        <f t="shared" si="19"/>
        <v>-8.5049239033124779E-3</v>
      </c>
      <c r="N456" s="79">
        <v>43840</v>
      </c>
      <c r="O456" s="80" t="s">
        <v>65</v>
      </c>
      <c r="P456" s="81">
        <v>1654.93</v>
      </c>
      <c r="Q456" s="88">
        <f t="shared" si="20"/>
        <v>8.4062072886048611E-4</v>
      </c>
    </row>
    <row r="457" spans="2:17" x14ac:dyDescent="0.2">
      <c r="B457" s="76" t="s">
        <v>11</v>
      </c>
      <c r="C457" s="77">
        <v>43843</v>
      </c>
      <c r="D457" s="78">
        <v>29043</v>
      </c>
      <c r="E457" s="78">
        <v>1278209900</v>
      </c>
      <c r="F457" s="78">
        <v>44000</v>
      </c>
      <c r="G457" s="78">
        <v>44300</v>
      </c>
      <c r="H457" s="78">
        <v>44010.95</v>
      </c>
      <c r="I457" s="78">
        <v>43980</v>
      </c>
      <c r="J457" s="78">
        <v>-0.68</v>
      </c>
      <c r="K457" s="78">
        <v>-300</v>
      </c>
      <c r="L457" s="85">
        <f t="shared" si="19"/>
        <v>-6.7720090293453827E-3</v>
      </c>
      <c r="N457" s="79">
        <v>43843</v>
      </c>
      <c r="O457" s="80" t="s">
        <v>65</v>
      </c>
      <c r="P457" s="81">
        <v>1651.93</v>
      </c>
      <c r="Q457" s="88">
        <f t="shared" si="20"/>
        <v>-1.8127654946130667E-3</v>
      </c>
    </row>
    <row r="458" spans="2:17" x14ac:dyDescent="0.2">
      <c r="B458" s="76" t="s">
        <v>11</v>
      </c>
      <c r="C458" s="77">
        <v>43844</v>
      </c>
      <c r="D458" s="78">
        <v>24025</v>
      </c>
      <c r="E458" s="78">
        <v>1062161740</v>
      </c>
      <c r="F458" s="78">
        <v>44200</v>
      </c>
      <c r="G458" s="78">
        <v>44520</v>
      </c>
      <c r="H458" s="78">
        <v>44210.69</v>
      </c>
      <c r="I458" s="78">
        <v>44020</v>
      </c>
      <c r="J458" s="78">
        <v>0.45</v>
      </c>
      <c r="K458" s="78">
        <v>200</v>
      </c>
      <c r="L458" s="85">
        <f t="shared" si="19"/>
        <v>4.5454545454546302E-3</v>
      </c>
      <c r="N458" s="79">
        <v>43844</v>
      </c>
      <c r="O458" s="80" t="s">
        <v>65</v>
      </c>
      <c r="P458" s="81">
        <v>1653.18</v>
      </c>
      <c r="Q458" s="88">
        <f t="shared" si="20"/>
        <v>7.5669065880523689E-4</v>
      </c>
    </row>
    <row r="459" spans="2:17" x14ac:dyDescent="0.2">
      <c r="B459" s="76" t="s">
        <v>11</v>
      </c>
      <c r="C459" s="77">
        <v>43845</v>
      </c>
      <c r="D459" s="78">
        <v>167624</v>
      </c>
      <c r="E459" s="78">
        <v>7425929000</v>
      </c>
      <c r="F459" s="78">
        <v>44260</v>
      </c>
      <c r="G459" s="78">
        <v>44500</v>
      </c>
      <c r="H459" s="78">
        <v>44301.11</v>
      </c>
      <c r="I459" s="78">
        <v>44200</v>
      </c>
      <c r="J459" s="78">
        <v>0.14000000000000001</v>
      </c>
      <c r="K459" s="78">
        <v>60</v>
      </c>
      <c r="L459" s="85">
        <f t="shared" si="19"/>
        <v>1.3574660633484115E-3</v>
      </c>
      <c r="N459" s="79">
        <v>43845</v>
      </c>
      <c r="O459" s="80" t="s">
        <v>65</v>
      </c>
      <c r="P459" s="81">
        <v>1648.78</v>
      </c>
      <c r="Q459" s="88">
        <f t="shared" si="20"/>
        <v>-2.6615371586881098E-3</v>
      </c>
    </row>
    <row r="460" spans="2:17" x14ac:dyDescent="0.2">
      <c r="B460" s="76" t="s">
        <v>11</v>
      </c>
      <c r="C460" s="77">
        <v>43846</v>
      </c>
      <c r="D460" s="78">
        <v>65809</v>
      </c>
      <c r="E460" s="78">
        <v>2915241700</v>
      </c>
      <c r="F460" s="78">
        <v>44780</v>
      </c>
      <c r="G460" s="78">
        <v>44780</v>
      </c>
      <c r="H460" s="78">
        <v>44298.53</v>
      </c>
      <c r="I460" s="78">
        <v>44120</v>
      </c>
      <c r="J460" s="78">
        <v>1.17</v>
      </c>
      <c r="K460" s="78">
        <v>520</v>
      </c>
      <c r="L460" s="85">
        <f t="shared" si="19"/>
        <v>1.1748757342973315E-2</v>
      </c>
      <c r="N460" s="79">
        <v>43846</v>
      </c>
      <c r="O460" s="80" t="s">
        <v>65</v>
      </c>
      <c r="P460" s="81">
        <v>1647.8</v>
      </c>
      <c r="Q460" s="88">
        <f t="shared" si="20"/>
        <v>-5.9437887407665091E-4</v>
      </c>
    </row>
    <row r="461" spans="2:17" x14ac:dyDescent="0.2">
      <c r="B461" s="76" t="s">
        <v>11</v>
      </c>
      <c r="C461" s="77">
        <v>43847</v>
      </c>
      <c r="D461" s="78">
        <v>209584</v>
      </c>
      <c r="E461" s="78">
        <v>9421426520</v>
      </c>
      <c r="F461" s="78">
        <v>44960</v>
      </c>
      <c r="G461" s="78">
        <v>45000</v>
      </c>
      <c r="H461" s="78">
        <v>44952.99</v>
      </c>
      <c r="I461" s="78">
        <v>44700</v>
      </c>
      <c r="J461" s="78">
        <v>0.4</v>
      </c>
      <c r="K461" s="78">
        <v>180</v>
      </c>
      <c r="L461" s="85">
        <f t="shared" si="19"/>
        <v>4.0196516301920227E-3</v>
      </c>
      <c r="N461" s="79">
        <v>43847</v>
      </c>
      <c r="O461" s="80" t="s">
        <v>65</v>
      </c>
      <c r="P461" s="81">
        <v>1656.04</v>
      </c>
      <c r="Q461" s="88">
        <f t="shared" si="20"/>
        <v>5.0006068697656669E-3</v>
      </c>
    </row>
    <row r="462" spans="2:17" x14ac:dyDescent="0.2">
      <c r="B462" s="76" t="s">
        <v>11</v>
      </c>
      <c r="C462" s="77">
        <v>43850</v>
      </c>
      <c r="D462" s="78">
        <v>142302</v>
      </c>
      <c r="E462" s="78">
        <v>6397385840</v>
      </c>
      <c r="F462" s="78">
        <v>45200</v>
      </c>
      <c r="G462" s="78">
        <v>45200</v>
      </c>
      <c r="H462" s="78">
        <v>44956.4</v>
      </c>
      <c r="I462" s="78">
        <v>44360</v>
      </c>
      <c r="J462" s="78">
        <v>0.53</v>
      </c>
      <c r="K462" s="78">
        <v>240</v>
      </c>
      <c r="L462" s="85">
        <f t="shared" si="19"/>
        <v>5.3380782918148739E-3</v>
      </c>
      <c r="N462" s="79">
        <v>43850</v>
      </c>
      <c r="O462" s="80" t="s">
        <v>65</v>
      </c>
      <c r="P462" s="81">
        <v>1656.37</v>
      </c>
      <c r="Q462" s="88">
        <f t="shared" si="20"/>
        <v>1.9927054902058039E-4</v>
      </c>
    </row>
    <row r="463" spans="2:17" x14ac:dyDescent="0.2">
      <c r="B463" s="76" t="s">
        <v>11</v>
      </c>
      <c r="C463" s="77">
        <v>43851</v>
      </c>
      <c r="D463" s="78">
        <v>861148</v>
      </c>
      <c r="E463" s="78">
        <v>39043585540</v>
      </c>
      <c r="F463" s="78">
        <v>45480</v>
      </c>
      <c r="G463" s="78">
        <v>45680</v>
      </c>
      <c r="H463" s="78">
        <v>45339</v>
      </c>
      <c r="I463" s="78">
        <v>45260</v>
      </c>
      <c r="J463" s="78">
        <v>0.62</v>
      </c>
      <c r="K463" s="78">
        <v>280</v>
      </c>
      <c r="L463" s="85">
        <f t="shared" si="19"/>
        <v>6.1946902654868019E-3</v>
      </c>
      <c r="N463" s="79">
        <v>43851</v>
      </c>
      <c r="O463" s="80" t="s">
        <v>65</v>
      </c>
      <c r="P463" s="81">
        <v>1653.48</v>
      </c>
      <c r="Q463" s="88">
        <f t="shared" si="20"/>
        <v>-1.7447792461828815E-3</v>
      </c>
    </row>
    <row r="464" spans="2:17" x14ac:dyDescent="0.2">
      <c r="B464" s="76" t="s">
        <v>11</v>
      </c>
      <c r="C464" s="77">
        <v>43852</v>
      </c>
      <c r="D464" s="78">
        <v>5526</v>
      </c>
      <c r="E464" s="78">
        <v>251669580</v>
      </c>
      <c r="F464" s="78">
        <v>45480</v>
      </c>
      <c r="G464" s="78">
        <v>45980</v>
      </c>
      <c r="H464" s="78">
        <v>45542.81</v>
      </c>
      <c r="I464" s="78">
        <v>45360</v>
      </c>
      <c r="J464" s="78">
        <v>0</v>
      </c>
      <c r="K464" s="78">
        <v>0</v>
      </c>
      <c r="L464" s="85">
        <f t="shared" si="19"/>
        <v>0</v>
      </c>
      <c r="N464" s="79">
        <v>43852</v>
      </c>
      <c r="O464" s="80" t="s">
        <v>65</v>
      </c>
      <c r="P464" s="81">
        <v>1650.36</v>
      </c>
      <c r="Q464" s="88">
        <f t="shared" si="20"/>
        <v>-1.8869293852965541E-3</v>
      </c>
    </row>
    <row r="465" spans="2:17" x14ac:dyDescent="0.2">
      <c r="B465" s="76" t="s">
        <v>11</v>
      </c>
      <c r="C465" s="77">
        <v>43853</v>
      </c>
      <c r="D465" s="78">
        <v>77203</v>
      </c>
      <c r="E465" s="78">
        <v>3506096940</v>
      </c>
      <c r="F465" s="78">
        <v>45400</v>
      </c>
      <c r="G465" s="78">
        <v>45680</v>
      </c>
      <c r="H465" s="78">
        <v>45414</v>
      </c>
      <c r="I465" s="78">
        <v>45200</v>
      </c>
      <c r="J465" s="78">
        <v>-0.18</v>
      </c>
      <c r="K465" s="78">
        <v>-80</v>
      </c>
      <c r="L465" s="85">
        <f t="shared" si="19"/>
        <v>-1.7590149516271136E-3</v>
      </c>
      <c r="N465" s="79">
        <v>43853</v>
      </c>
      <c r="O465" s="80" t="s">
        <v>65</v>
      </c>
      <c r="P465" s="81">
        <v>1648.18</v>
      </c>
      <c r="Q465" s="88">
        <f t="shared" si="20"/>
        <v>-1.3209239196295686E-3</v>
      </c>
    </row>
    <row r="466" spans="2:17" x14ac:dyDescent="0.2">
      <c r="B466" s="76" t="s">
        <v>11</v>
      </c>
      <c r="C466" s="77">
        <v>43854</v>
      </c>
      <c r="D466" s="78">
        <v>50271</v>
      </c>
      <c r="E466" s="78">
        <v>2284088440</v>
      </c>
      <c r="F466" s="78">
        <v>45560</v>
      </c>
      <c r="G466" s="78">
        <v>45700</v>
      </c>
      <c r="H466" s="78">
        <v>45435.51</v>
      </c>
      <c r="I466" s="78">
        <v>45240</v>
      </c>
      <c r="J466" s="78">
        <v>0.35</v>
      </c>
      <c r="K466" s="78">
        <v>160</v>
      </c>
      <c r="L466" s="85">
        <f t="shared" si="19"/>
        <v>3.5242290748898064E-3</v>
      </c>
      <c r="N466" s="79">
        <v>43854</v>
      </c>
      <c r="O466" s="80" t="s">
        <v>65</v>
      </c>
      <c r="P466" s="81">
        <v>1647.91</v>
      </c>
      <c r="Q466" s="88">
        <f t="shared" si="20"/>
        <v>-1.6381705881640674E-4</v>
      </c>
    </row>
    <row r="467" spans="2:17" x14ac:dyDescent="0.2">
      <c r="B467" s="76" t="s">
        <v>11</v>
      </c>
      <c r="C467" s="77">
        <v>43857</v>
      </c>
      <c r="D467" s="78">
        <v>109601</v>
      </c>
      <c r="E467" s="78">
        <v>4920469620</v>
      </c>
      <c r="F467" s="78">
        <v>45060</v>
      </c>
      <c r="G467" s="78">
        <v>45400</v>
      </c>
      <c r="H467" s="78">
        <v>44894.39</v>
      </c>
      <c r="I467" s="78">
        <v>44540</v>
      </c>
      <c r="J467" s="78">
        <v>-1.1000000000000001</v>
      </c>
      <c r="K467" s="78">
        <v>-500</v>
      </c>
      <c r="L467" s="85">
        <f t="shared" si="19"/>
        <v>-1.0974539069359079E-2</v>
      </c>
      <c r="N467" s="79">
        <v>43857</v>
      </c>
      <c r="O467" s="80" t="s">
        <v>65</v>
      </c>
      <c r="P467" s="81">
        <v>1623.97</v>
      </c>
      <c r="Q467" s="88">
        <f t="shared" si="20"/>
        <v>-1.4527492399463604E-2</v>
      </c>
    </row>
    <row r="468" spans="2:17" x14ac:dyDescent="0.2">
      <c r="B468" s="76" t="s">
        <v>11</v>
      </c>
      <c r="C468" s="77">
        <v>43858</v>
      </c>
      <c r="D468" s="78">
        <v>119946</v>
      </c>
      <c r="E468" s="78">
        <v>5394580420</v>
      </c>
      <c r="F468" s="78">
        <v>45240</v>
      </c>
      <c r="G468" s="78">
        <v>45240</v>
      </c>
      <c r="H468" s="78">
        <v>44975.08</v>
      </c>
      <c r="I468" s="78">
        <v>44800</v>
      </c>
      <c r="J468" s="78">
        <v>0.4</v>
      </c>
      <c r="K468" s="78">
        <v>180</v>
      </c>
      <c r="L468" s="85">
        <f t="shared" si="19"/>
        <v>3.9946737683089761E-3</v>
      </c>
      <c r="N468" s="79">
        <v>43858</v>
      </c>
      <c r="O468" s="80" t="s">
        <v>65</v>
      </c>
      <c r="P468" s="81">
        <v>1624.66</v>
      </c>
      <c r="Q468" s="88">
        <f t="shared" si="20"/>
        <v>4.2488469614587743E-4</v>
      </c>
    </row>
    <row r="469" spans="2:17" x14ac:dyDescent="0.2">
      <c r="B469" s="76" t="s">
        <v>11</v>
      </c>
      <c r="C469" s="77">
        <v>43859</v>
      </c>
      <c r="D469" s="78">
        <v>77186</v>
      </c>
      <c r="E469" s="78">
        <v>3523476000</v>
      </c>
      <c r="F469" s="78">
        <v>45900</v>
      </c>
      <c r="G469" s="78">
        <v>45900</v>
      </c>
      <c r="H469" s="78">
        <v>45649.16</v>
      </c>
      <c r="I469" s="78">
        <v>45200</v>
      </c>
      <c r="J469" s="78">
        <v>1.46</v>
      </c>
      <c r="K469" s="78">
        <v>660</v>
      </c>
      <c r="L469" s="85">
        <f t="shared" si="19"/>
        <v>1.458885941644561E-2</v>
      </c>
      <c r="N469" s="79">
        <v>43859</v>
      </c>
      <c r="O469" s="80" t="s">
        <v>65</v>
      </c>
      <c r="P469" s="81">
        <v>1633.81</v>
      </c>
      <c r="Q469" s="88">
        <f t="shared" si="20"/>
        <v>5.6319476074992991E-3</v>
      </c>
    </row>
    <row r="470" spans="2:17" x14ac:dyDescent="0.2">
      <c r="B470" s="76" t="s">
        <v>11</v>
      </c>
      <c r="C470" s="77">
        <v>43860</v>
      </c>
      <c r="D470" s="78">
        <v>159445</v>
      </c>
      <c r="E470" s="78">
        <v>7304608180</v>
      </c>
      <c r="F470" s="78">
        <v>46000</v>
      </c>
      <c r="G470" s="78">
        <v>46000</v>
      </c>
      <c r="H470" s="78">
        <v>45812.71</v>
      </c>
      <c r="I470" s="78">
        <v>45340</v>
      </c>
      <c r="J470" s="78">
        <v>0.22</v>
      </c>
      <c r="K470" s="78">
        <v>100</v>
      </c>
      <c r="L470" s="85">
        <f t="shared" si="19"/>
        <v>2.1786492374726851E-3</v>
      </c>
      <c r="N470" s="79">
        <v>43860</v>
      </c>
      <c r="O470" s="80" t="s">
        <v>65</v>
      </c>
      <c r="P470" s="81">
        <v>1638.15</v>
      </c>
      <c r="Q470" s="88">
        <f t="shared" si="20"/>
        <v>2.6563676314872442E-3</v>
      </c>
    </row>
    <row r="471" spans="2:17" x14ac:dyDescent="0.2">
      <c r="B471" s="76" t="s">
        <v>11</v>
      </c>
      <c r="C471" s="77">
        <v>43861</v>
      </c>
      <c r="D471" s="78">
        <v>225530</v>
      </c>
      <c r="E471" s="78">
        <v>10353189140</v>
      </c>
      <c r="F471" s="78">
        <v>45980</v>
      </c>
      <c r="G471" s="78">
        <v>45980</v>
      </c>
      <c r="H471" s="78">
        <v>45906.04</v>
      </c>
      <c r="I471" s="78">
        <v>45300</v>
      </c>
      <c r="J471" s="78">
        <v>-0.04</v>
      </c>
      <c r="K471" s="78">
        <v>-20</v>
      </c>
      <c r="L471" s="85">
        <f t="shared" si="19"/>
        <v>-4.3478260869567187E-4</v>
      </c>
      <c r="N471" s="79">
        <v>43861</v>
      </c>
      <c r="O471" s="80" t="s">
        <v>65</v>
      </c>
      <c r="P471" s="81">
        <v>1623.83</v>
      </c>
      <c r="Q471" s="88">
        <f t="shared" si="20"/>
        <v>-8.7415682324574195E-3</v>
      </c>
    </row>
    <row r="472" spans="2:17" x14ac:dyDescent="0.2">
      <c r="B472" s="76" t="s">
        <v>11</v>
      </c>
      <c r="C472" s="77">
        <v>43864</v>
      </c>
      <c r="D472" s="78">
        <v>144462</v>
      </c>
      <c r="E472" s="78">
        <v>6590491900</v>
      </c>
      <c r="F472" s="78">
        <v>45500</v>
      </c>
      <c r="G472" s="78">
        <v>45900</v>
      </c>
      <c r="H472" s="78">
        <v>45620.94</v>
      </c>
      <c r="I472" s="78">
        <v>45100</v>
      </c>
      <c r="J472" s="78">
        <v>-1.04</v>
      </c>
      <c r="K472" s="78">
        <v>-480</v>
      </c>
      <c r="L472" s="85">
        <f t="shared" si="19"/>
        <v>-1.0439321444106087E-2</v>
      </c>
      <c r="N472" s="79">
        <v>43864</v>
      </c>
      <c r="O472" s="80" t="s">
        <v>65</v>
      </c>
      <c r="P472" s="81">
        <v>1625.18</v>
      </c>
      <c r="Q472" s="88">
        <f t="shared" si="20"/>
        <v>8.3136781559645101E-4</v>
      </c>
    </row>
    <row r="473" spans="2:17" x14ac:dyDescent="0.2">
      <c r="B473" s="76" t="s">
        <v>11</v>
      </c>
      <c r="C473" s="77">
        <v>43865</v>
      </c>
      <c r="D473" s="78">
        <v>89364</v>
      </c>
      <c r="E473" s="78">
        <v>4087055200</v>
      </c>
      <c r="F473" s="78">
        <v>45680</v>
      </c>
      <c r="G473" s="78">
        <v>45900</v>
      </c>
      <c r="H473" s="78">
        <v>45734.92</v>
      </c>
      <c r="I473" s="78">
        <v>45220</v>
      </c>
      <c r="J473" s="78">
        <v>0.4</v>
      </c>
      <c r="K473" s="78">
        <v>180</v>
      </c>
      <c r="L473" s="85">
        <f t="shared" si="19"/>
        <v>3.9560439560439864E-3</v>
      </c>
      <c r="N473" s="79">
        <v>43865</v>
      </c>
      <c r="O473" s="80" t="s">
        <v>65</v>
      </c>
      <c r="P473" s="81">
        <v>1643.92</v>
      </c>
      <c r="Q473" s="88">
        <f t="shared" si="20"/>
        <v>1.1531030408939325E-2</v>
      </c>
    </row>
    <row r="474" spans="2:17" x14ac:dyDescent="0.2">
      <c r="B474" s="76" t="s">
        <v>11</v>
      </c>
      <c r="C474" s="77">
        <v>43866</v>
      </c>
      <c r="D474" s="78">
        <v>122525</v>
      </c>
      <c r="E474" s="78">
        <v>5631320580</v>
      </c>
      <c r="F474" s="78">
        <v>46720</v>
      </c>
      <c r="G474" s="78">
        <v>46800</v>
      </c>
      <c r="H474" s="78">
        <v>45960.58</v>
      </c>
      <c r="I474" s="78">
        <v>45720</v>
      </c>
      <c r="J474" s="78">
        <v>2.2799999999999998</v>
      </c>
      <c r="K474" s="78">
        <v>1040</v>
      </c>
      <c r="L474" s="85">
        <f t="shared" si="19"/>
        <v>2.2767075306479923E-2</v>
      </c>
      <c r="N474" s="79">
        <v>43866</v>
      </c>
      <c r="O474" s="80" t="s">
        <v>65</v>
      </c>
      <c r="P474" s="81">
        <v>1656.3</v>
      </c>
      <c r="Q474" s="88">
        <f t="shared" si="20"/>
        <v>7.5307800866222241E-3</v>
      </c>
    </row>
    <row r="475" spans="2:17" x14ac:dyDescent="0.2">
      <c r="B475" s="76" t="s">
        <v>11</v>
      </c>
      <c r="C475" s="77">
        <v>43867</v>
      </c>
      <c r="D475" s="78">
        <v>63027</v>
      </c>
      <c r="E475" s="78">
        <v>2918386960</v>
      </c>
      <c r="F475" s="78">
        <v>46220</v>
      </c>
      <c r="G475" s="78">
        <v>46440</v>
      </c>
      <c r="H475" s="78">
        <v>46303.76</v>
      </c>
      <c r="I475" s="78">
        <v>46200</v>
      </c>
      <c r="J475" s="78">
        <v>-1.07</v>
      </c>
      <c r="K475" s="78">
        <v>-500</v>
      </c>
      <c r="L475" s="85">
        <f t="shared" si="19"/>
        <v>-1.0702054794520577E-2</v>
      </c>
      <c r="N475" s="79">
        <v>43867</v>
      </c>
      <c r="O475" s="80" t="s">
        <v>65</v>
      </c>
      <c r="P475" s="81">
        <v>1653.96</v>
      </c>
      <c r="Q475" s="88">
        <f t="shared" si="20"/>
        <v>-1.4127875384893906E-3</v>
      </c>
    </row>
    <row r="476" spans="2:17" x14ac:dyDescent="0.2">
      <c r="B476" s="76" t="s">
        <v>11</v>
      </c>
      <c r="C476" s="77">
        <v>43868</v>
      </c>
      <c r="D476" s="78">
        <v>59968</v>
      </c>
      <c r="E476" s="78">
        <v>2772664280</v>
      </c>
      <c r="F476" s="78">
        <v>46660</v>
      </c>
      <c r="G476" s="78">
        <v>46660</v>
      </c>
      <c r="H476" s="78">
        <v>46235.73</v>
      </c>
      <c r="I476" s="78">
        <v>45620</v>
      </c>
      <c r="J476" s="78">
        <v>0.95</v>
      </c>
      <c r="K476" s="78">
        <v>440</v>
      </c>
      <c r="L476" s="85">
        <f t="shared" si="19"/>
        <v>9.5196884465600373E-3</v>
      </c>
      <c r="N476" s="79">
        <v>43868</v>
      </c>
      <c r="O476" s="80" t="s">
        <v>65</v>
      </c>
      <c r="P476" s="81">
        <v>1654.7</v>
      </c>
      <c r="Q476" s="88">
        <f t="shared" si="20"/>
        <v>4.4741106193613156E-4</v>
      </c>
    </row>
    <row r="477" spans="2:17" x14ac:dyDescent="0.2">
      <c r="B477" s="76" t="s">
        <v>11</v>
      </c>
      <c r="C477" s="77">
        <v>43871</v>
      </c>
      <c r="D477" s="78">
        <v>86563</v>
      </c>
      <c r="E477" s="78">
        <v>4033570480</v>
      </c>
      <c r="F477" s="78">
        <v>46600</v>
      </c>
      <c r="G477" s="78">
        <v>46980</v>
      </c>
      <c r="H477" s="78">
        <v>46596.93</v>
      </c>
      <c r="I477" s="78">
        <v>46020</v>
      </c>
      <c r="J477" s="78">
        <v>-0.13</v>
      </c>
      <c r="K477" s="78">
        <v>-60</v>
      </c>
      <c r="L477" s="85">
        <f t="shared" si="19"/>
        <v>-1.285897985426443E-3</v>
      </c>
      <c r="N477" s="79">
        <v>43871</v>
      </c>
      <c r="O477" s="80" t="s">
        <v>65</v>
      </c>
      <c r="P477" s="81">
        <v>1643.17</v>
      </c>
      <c r="Q477" s="88">
        <f t="shared" si="20"/>
        <v>-6.9680304586934305E-3</v>
      </c>
    </row>
    <row r="478" spans="2:17" x14ac:dyDescent="0.2">
      <c r="B478" s="76" t="s">
        <v>11</v>
      </c>
      <c r="C478" s="77">
        <v>43872</v>
      </c>
      <c r="D478" s="78">
        <v>181589</v>
      </c>
      <c r="E478" s="78">
        <v>8479814980</v>
      </c>
      <c r="F478" s="78">
        <v>46340</v>
      </c>
      <c r="G478" s="78">
        <v>47440</v>
      </c>
      <c r="H478" s="78">
        <v>46697.85</v>
      </c>
      <c r="I478" s="78">
        <v>46060</v>
      </c>
      <c r="J478" s="78">
        <v>-0.56000000000000005</v>
      </c>
      <c r="K478" s="78">
        <v>-260</v>
      </c>
      <c r="L478" s="85">
        <f t="shared" si="19"/>
        <v>-5.5793991416308586E-3</v>
      </c>
      <c r="N478" s="79">
        <v>43872</v>
      </c>
      <c r="O478" s="80" t="s">
        <v>65</v>
      </c>
      <c r="P478" s="81">
        <v>1645.22</v>
      </c>
      <c r="Q478" s="88">
        <f t="shared" si="20"/>
        <v>1.2475885027112277E-3</v>
      </c>
    </row>
    <row r="479" spans="2:17" x14ac:dyDescent="0.2">
      <c r="B479" s="76" t="s">
        <v>11</v>
      </c>
      <c r="C479" s="77">
        <v>43873</v>
      </c>
      <c r="D479" s="78">
        <v>167473</v>
      </c>
      <c r="E479" s="78">
        <v>7711134060</v>
      </c>
      <c r="F479" s="78">
        <v>46200</v>
      </c>
      <c r="G479" s="78">
        <v>46940</v>
      </c>
      <c r="H479" s="78">
        <v>46044.04</v>
      </c>
      <c r="I479" s="78">
        <v>45960</v>
      </c>
      <c r="J479" s="78">
        <v>-0.3</v>
      </c>
      <c r="K479" s="78">
        <v>-140</v>
      </c>
      <c r="L479" s="85">
        <f t="shared" si="19"/>
        <v>-3.0211480362537513E-3</v>
      </c>
      <c r="N479" s="79">
        <v>43873</v>
      </c>
      <c r="O479" s="80" t="s">
        <v>65</v>
      </c>
      <c r="P479" s="81">
        <v>1659.54</v>
      </c>
      <c r="Q479" s="88">
        <f t="shared" si="20"/>
        <v>8.7040031120457773E-3</v>
      </c>
    </row>
    <row r="480" spans="2:17" x14ac:dyDescent="0.2">
      <c r="B480" s="76" t="s">
        <v>11</v>
      </c>
      <c r="C480" s="77">
        <v>43874</v>
      </c>
      <c r="D480" s="78">
        <v>58631</v>
      </c>
      <c r="E480" s="78">
        <v>2697079760</v>
      </c>
      <c r="F480" s="78">
        <v>46900</v>
      </c>
      <c r="G480" s="78">
        <v>46900</v>
      </c>
      <c r="H480" s="78">
        <v>46000.92</v>
      </c>
      <c r="I480" s="78">
        <v>45840</v>
      </c>
      <c r="J480" s="78">
        <v>1.52</v>
      </c>
      <c r="K480" s="78">
        <v>700</v>
      </c>
      <c r="L480" s="85">
        <f t="shared" si="19"/>
        <v>1.5151515151515138E-2</v>
      </c>
      <c r="N480" s="79">
        <v>43874</v>
      </c>
      <c r="O480" s="80" t="s">
        <v>65</v>
      </c>
      <c r="P480" s="81">
        <v>1663.07</v>
      </c>
      <c r="Q480" s="88">
        <f t="shared" si="20"/>
        <v>2.1270954601877445E-3</v>
      </c>
    </row>
    <row r="481" spans="2:17" x14ac:dyDescent="0.2">
      <c r="B481" s="76" t="s">
        <v>11</v>
      </c>
      <c r="C481" s="77">
        <v>43875</v>
      </c>
      <c r="D481" s="78">
        <v>77691</v>
      </c>
      <c r="E481" s="78">
        <v>3594936780</v>
      </c>
      <c r="F481" s="78">
        <v>46020</v>
      </c>
      <c r="G481" s="78">
        <v>46960</v>
      </c>
      <c r="H481" s="78">
        <v>46272.24</v>
      </c>
      <c r="I481" s="78">
        <v>46020</v>
      </c>
      <c r="J481" s="78">
        <v>-1.88</v>
      </c>
      <c r="K481" s="78">
        <v>-880</v>
      </c>
      <c r="L481" s="85">
        <f t="shared" si="19"/>
        <v>-1.8763326226012844E-2</v>
      </c>
      <c r="N481" s="79">
        <v>43875</v>
      </c>
      <c r="O481" s="80" t="s">
        <v>65</v>
      </c>
      <c r="P481" s="81">
        <v>1664.4</v>
      </c>
      <c r="Q481" s="88">
        <f t="shared" si="20"/>
        <v>7.9972580829434925E-4</v>
      </c>
    </row>
    <row r="482" spans="2:17" x14ac:dyDescent="0.2">
      <c r="B482" s="76" t="s">
        <v>11</v>
      </c>
      <c r="C482" s="77">
        <v>43878</v>
      </c>
      <c r="D482" s="78">
        <v>22935</v>
      </c>
      <c r="E482" s="78">
        <v>1056767300</v>
      </c>
      <c r="F482" s="78">
        <v>46060</v>
      </c>
      <c r="G482" s="78">
        <v>46140</v>
      </c>
      <c r="H482" s="78">
        <v>46076.62</v>
      </c>
      <c r="I482" s="78">
        <v>46020</v>
      </c>
      <c r="J482" s="78">
        <v>0.09</v>
      </c>
      <c r="K482" s="78">
        <v>40</v>
      </c>
      <c r="L482" s="85">
        <f t="shared" si="19"/>
        <v>8.6918730986518256E-4</v>
      </c>
      <c r="N482" s="79">
        <v>43878</v>
      </c>
      <c r="O482" s="80" t="s">
        <v>65</v>
      </c>
      <c r="P482" s="81">
        <v>1665.39</v>
      </c>
      <c r="Q482" s="88">
        <f t="shared" si="20"/>
        <v>5.9480894015861985E-4</v>
      </c>
    </row>
    <row r="483" spans="2:17" x14ac:dyDescent="0.2">
      <c r="B483" s="76" t="s">
        <v>11</v>
      </c>
      <c r="C483" s="77">
        <v>43879</v>
      </c>
      <c r="D483" s="78">
        <v>124846</v>
      </c>
      <c r="E483" s="78">
        <v>5779750200</v>
      </c>
      <c r="F483" s="78">
        <v>46300</v>
      </c>
      <c r="G483" s="78">
        <v>46760</v>
      </c>
      <c r="H483" s="78">
        <v>46295.040000000001</v>
      </c>
      <c r="I483" s="78">
        <v>46000</v>
      </c>
      <c r="J483" s="78">
        <v>0.52</v>
      </c>
      <c r="K483" s="78">
        <v>240</v>
      </c>
      <c r="L483" s="85">
        <f t="shared" si="19"/>
        <v>5.21059487624842E-3</v>
      </c>
      <c r="N483" s="79">
        <v>43879</v>
      </c>
      <c r="O483" s="80" t="s">
        <v>65</v>
      </c>
      <c r="P483" s="81">
        <v>1665.36</v>
      </c>
      <c r="Q483" s="88">
        <f t="shared" si="20"/>
        <v>-1.8013798569804784E-5</v>
      </c>
    </row>
    <row r="484" spans="2:17" x14ac:dyDescent="0.2">
      <c r="B484" s="76" t="s">
        <v>11</v>
      </c>
      <c r="C484" s="77">
        <v>43880</v>
      </c>
      <c r="D484" s="78">
        <v>36269</v>
      </c>
      <c r="E484" s="78">
        <v>1684188300</v>
      </c>
      <c r="F484" s="78">
        <v>46660</v>
      </c>
      <c r="G484" s="78">
        <v>46680</v>
      </c>
      <c r="H484" s="78">
        <v>46436.03</v>
      </c>
      <c r="I484" s="78">
        <v>46280</v>
      </c>
      <c r="J484" s="78">
        <v>0.78</v>
      </c>
      <c r="K484" s="78">
        <v>360</v>
      </c>
      <c r="L484" s="85">
        <f t="shared" si="19"/>
        <v>7.7753779697624648E-3</v>
      </c>
      <c r="N484" s="79">
        <v>43880</v>
      </c>
      <c r="O484" s="80" t="s">
        <v>65</v>
      </c>
      <c r="P484" s="81">
        <v>1676.29</v>
      </c>
      <c r="Q484" s="88">
        <f t="shared" si="20"/>
        <v>6.5631455060768396E-3</v>
      </c>
    </row>
    <row r="485" spans="2:17" x14ac:dyDescent="0.2">
      <c r="B485" s="76" t="s">
        <v>11</v>
      </c>
      <c r="C485" s="77">
        <v>43881</v>
      </c>
      <c r="D485" s="78">
        <v>40956</v>
      </c>
      <c r="E485" s="78">
        <v>1893232720</v>
      </c>
      <c r="F485" s="78">
        <v>45920</v>
      </c>
      <c r="G485" s="78">
        <v>46700</v>
      </c>
      <c r="H485" s="78">
        <v>46226.02</v>
      </c>
      <c r="I485" s="78">
        <v>45820</v>
      </c>
      <c r="J485" s="78">
        <v>-1.59</v>
      </c>
      <c r="K485" s="78">
        <v>-740</v>
      </c>
      <c r="L485" s="85">
        <f t="shared" si="19"/>
        <v>-1.5859408486926685E-2</v>
      </c>
      <c r="N485" s="79">
        <v>43881</v>
      </c>
      <c r="O485" s="80" t="s">
        <v>65</v>
      </c>
      <c r="P485" s="81">
        <v>1669.6</v>
      </c>
      <c r="Q485" s="88">
        <f t="shared" si="20"/>
        <v>-3.9909562187927516E-3</v>
      </c>
    </row>
    <row r="486" spans="2:17" x14ac:dyDescent="0.2">
      <c r="B486" s="76" t="s">
        <v>11</v>
      </c>
      <c r="C486" s="77">
        <v>43882</v>
      </c>
      <c r="D486" s="78">
        <v>70440</v>
      </c>
      <c r="E486" s="78">
        <v>3152245940</v>
      </c>
      <c r="F486" s="78">
        <v>45000</v>
      </c>
      <c r="G486" s="78">
        <v>45920</v>
      </c>
      <c r="H486" s="78">
        <v>44335.43</v>
      </c>
      <c r="I486" s="78">
        <v>44000</v>
      </c>
      <c r="J486" s="78">
        <v>-2</v>
      </c>
      <c r="K486" s="78">
        <v>-920</v>
      </c>
      <c r="L486" s="85">
        <f t="shared" si="19"/>
        <v>-2.0034843205574915E-2</v>
      </c>
      <c r="N486" s="79">
        <v>43882</v>
      </c>
      <c r="O486" s="80" t="s">
        <v>65</v>
      </c>
      <c r="P486" s="81">
        <v>1631.45</v>
      </c>
      <c r="Q486" s="88">
        <f t="shared" si="20"/>
        <v>-2.2849784379492033E-2</v>
      </c>
    </row>
    <row r="487" spans="2:17" x14ac:dyDescent="0.2">
      <c r="B487" s="76" t="s">
        <v>11</v>
      </c>
      <c r="C487" s="77">
        <v>43885</v>
      </c>
      <c r="D487" s="78">
        <v>235635</v>
      </c>
      <c r="E487" s="78">
        <v>10432406980</v>
      </c>
      <c r="F487" s="78">
        <v>45000</v>
      </c>
      <c r="G487" s="78">
        <v>44940</v>
      </c>
      <c r="H487" s="78">
        <v>44154.16</v>
      </c>
      <c r="I487" s="78">
        <v>44000</v>
      </c>
      <c r="J487" s="78">
        <v>0</v>
      </c>
      <c r="K487" s="78">
        <v>0</v>
      </c>
      <c r="L487" s="85">
        <f t="shared" si="19"/>
        <v>0</v>
      </c>
      <c r="N487" s="79">
        <v>43885</v>
      </c>
      <c r="O487" s="80" t="s">
        <v>65</v>
      </c>
      <c r="P487" s="81">
        <v>1622.66</v>
      </c>
      <c r="Q487" s="88">
        <f t="shared" si="20"/>
        <v>-5.3878451684084006E-3</v>
      </c>
    </row>
    <row r="488" spans="2:17" x14ac:dyDescent="0.2">
      <c r="B488" s="76" t="s">
        <v>11</v>
      </c>
      <c r="C488" s="77">
        <v>43886</v>
      </c>
      <c r="D488" s="78">
        <v>112317</v>
      </c>
      <c r="E488" s="78">
        <v>4975335200</v>
      </c>
      <c r="F488" s="78">
        <v>44200</v>
      </c>
      <c r="G488" s="78">
        <v>45000</v>
      </c>
      <c r="H488" s="78">
        <v>44297.26</v>
      </c>
      <c r="I488" s="78">
        <v>44120</v>
      </c>
      <c r="J488" s="78">
        <v>-1.78</v>
      </c>
      <c r="K488" s="78">
        <v>-800</v>
      </c>
      <c r="L488" s="85">
        <f t="shared" si="19"/>
        <v>-1.7777777777777781E-2</v>
      </c>
      <c r="N488" s="79">
        <v>43886</v>
      </c>
      <c r="O488" s="80" t="s">
        <v>65</v>
      </c>
      <c r="P488" s="81">
        <v>1612.48</v>
      </c>
      <c r="Q488" s="88">
        <f t="shared" si="20"/>
        <v>-6.2736494398087927E-3</v>
      </c>
    </row>
    <row r="489" spans="2:17" x14ac:dyDescent="0.2">
      <c r="B489" s="76" t="s">
        <v>11</v>
      </c>
      <c r="C489" s="77">
        <v>43887</v>
      </c>
      <c r="D489" s="78">
        <v>55147</v>
      </c>
      <c r="E489" s="78">
        <v>2433135060</v>
      </c>
      <c r="F489" s="78">
        <v>43980</v>
      </c>
      <c r="G489" s="78">
        <v>44540</v>
      </c>
      <c r="H489" s="78">
        <v>44216.67</v>
      </c>
      <c r="I489" s="78">
        <v>43420</v>
      </c>
      <c r="J489" s="78">
        <v>-0.5</v>
      </c>
      <c r="K489" s="78">
        <v>-220</v>
      </c>
      <c r="L489" s="85">
        <f t="shared" si="19"/>
        <v>-4.977375565610842E-3</v>
      </c>
      <c r="N489" s="79">
        <v>43887</v>
      </c>
      <c r="O489" s="80" t="s">
        <v>65</v>
      </c>
      <c r="P489" s="81">
        <v>1589.74</v>
      </c>
      <c r="Q489" s="88">
        <f t="shared" si="20"/>
        <v>-1.4102500496130155E-2</v>
      </c>
    </row>
    <row r="490" spans="2:17" x14ac:dyDescent="0.2">
      <c r="B490" s="76" t="s">
        <v>11</v>
      </c>
      <c r="C490" s="77">
        <v>43888</v>
      </c>
      <c r="D490" s="78">
        <v>167110</v>
      </c>
      <c r="E490" s="78">
        <v>7217032420</v>
      </c>
      <c r="F490" s="78">
        <v>42600</v>
      </c>
      <c r="G490" s="78">
        <v>44000</v>
      </c>
      <c r="H490" s="78">
        <v>43240.19</v>
      </c>
      <c r="I490" s="78">
        <v>41300</v>
      </c>
      <c r="J490" s="78">
        <v>-3.14</v>
      </c>
      <c r="K490" s="78">
        <v>-1380</v>
      </c>
      <c r="L490" s="85">
        <f t="shared" si="19"/>
        <v>-3.1377899045020419E-2</v>
      </c>
      <c r="N490" s="79">
        <v>43888</v>
      </c>
      <c r="O490" s="80" t="s">
        <v>65</v>
      </c>
      <c r="P490" s="81">
        <v>1556.69</v>
      </c>
      <c r="Q490" s="88">
        <f t="shared" si="20"/>
        <v>-2.0789563073206896E-2</v>
      </c>
    </row>
    <row r="491" spans="2:17" x14ac:dyDescent="0.2">
      <c r="B491" s="76" t="s">
        <v>11</v>
      </c>
      <c r="C491" s="77">
        <v>43889</v>
      </c>
      <c r="D491" s="78">
        <v>138703</v>
      </c>
      <c r="E491" s="78">
        <v>5889723140</v>
      </c>
      <c r="F491" s="78">
        <v>42000</v>
      </c>
      <c r="G491" s="78">
        <v>43020</v>
      </c>
      <c r="H491" s="78">
        <v>42490.17</v>
      </c>
      <c r="I491" s="78">
        <v>41400</v>
      </c>
      <c r="J491" s="78">
        <v>-1.41</v>
      </c>
      <c r="K491" s="78">
        <v>-600</v>
      </c>
      <c r="L491" s="85">
        <f t="shared" si="19"/>
        <v>-1.4084507042253502E-2</v>
      </c>
      <c r="N491" s="79">
        <v>43889</v>
      </c>
      <c r="O491" s="80" t="s">
        <v>65</v>
      </c>
      <c r="P491" s="81">
        <v>1549.61</v>
      </c>
      <c r="Q491" s="88">
        <f t="shared" si="20"/>
        <v>-4.5481116985399694E-3</v>
      </c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AB75:AC75"/>
    <mergeCell ref="Y73:AC73"/>
    <mergeCell ref="B2:L2"/>
    <mergeCell ref="N2:Q2"/>
    <mergeCell ref="S58:T58"/>
    <mergeCell ref="T21:V22"/>
    <mergeCell ref="Z75:AA7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64298-82BE-4D36-A42E-05EC8CB70233}">
  <sheetPr codeName="Sheet6"/>
  <dimension ref="B2:E19"/>
  <sheetViews>
    <sheetView showGridLines="0" workbookViewId="0">
      <selection activeCell="C17" sqref="C17"/>
    </sheetView>
  </sheetViews>
  <sheetFormatPr defaultRowHeight="12.75" x14ac:dyDescent="0.2"/>
  <cols>
    <col min="2" max="2" width="10.140625" bestFit="1" customWidth="1"/>
    <col min="3" max="3" width="56.5703125" customWidth="1"/>
    <col min="4" max="5" width="12.7109375" bestFit="1" customWidth="1"/>
  </cols>
  <sheetData>
    <row r="2" spans="2:5" x14ac:dyDescent="0.2">
      <c r="B2" s="53" t="s">
        <v>46</v>
      </c>
      <c r="C2" s="53" t="s">
        <v>54</v>
      </c>
      <c r="D2" s="53" t="s">
        <v>55</v>
      </c>
      <c r="E2" s="53" t="s">
        <v>56</v>
      </c>
    </row>
    <row r="3" spans="2:5" x14ac:dyDescent="0.2">
      <c r="B3" s="67">
        <v>43511</v>
      </c>
      <c r="C3" s="50" t="s">
        <v>57</v>
      </c>
      <c r="D3" s="68">
        <f>+Comparativo!D2</f>
        <v>212194369</v>
      </c>
      <c r="E3" s="49"/>
    </row>
    <row r="4" spans="2:5" x14ac:dyDescent="0.2">
      <c r="B4" s="67">
        <v>43511</v>
      </c>
      <c r="C4" s="50" t="s">
        <v>58</v>
      </c>
      <c r="D4" s="49"/>
      <c r="E4" s="68">
        <f>+Comparativo!D2</f>
        <v>212194369</v>
      </c>
    </row>
    <row r="6" spans="2:5" ht="12.75" customHeight="1" x14ac:dyDescent="0.2"/>
    <row r="7" spans="2:5" x14ac:dyDescent="0.2">
      <c r="B7" s="67">
        <v>43890</v>
      </c>
      <c r="C7" s="50" t="s">
        <v>57</v>
      </c>
      <c r="D7" s="68">
        <f>+'Valoración DAVIVIENDA'!T66</f>
        <v>28025671.377358466</v>
      </c>
      <c r="E7" s="49"/>
    </row>
    <row r="8" spans="2:5" x14ac:dyDescent="0.2">
      <c r="B8" s="67">
        <v>43890</v>
      </c>
      <c r="C8" s="50" t="s">
        <v>107</v>
      </c>
      <c r="D8" s="49"/>
      <c r="E8" s="68">
        <f>+D7</f>
        <v>28025671.377358466</v>
      </c>
    </row>
    <row r="9" spans="2:5" x14ac:dyDescent="0.2">
      <c r="B9" s="66"/>
      <c r="C9" s="66"/>
      <c r="D9" s="66"/>
      <c r="E9" s="66"/>
    </row>
    <row r="10" spans="2:5" x14ac:dyDescent="0.2">
      <c r="B10" s="67">
        <v>43921</v>
      </c>
      <c r="C10" s="50" t="s">
        <v>57</v>
      </c>
      <c r="D10" s="68"/>
      <c r="E10" s="68">
        <f>-'Valoración DAVIVIENDA'!T67</f>
        <v>65774534.8652291</v>
      </c>
    </row>
    <row r="11" spans="2:5" x14ac:dyDescent="0.2">
      <c r="B11" s="67">
        <v>43921</v>
      </c>
      <c r="C11" s="50" t="s">
        <v>108</v>
      </c>
      <c r="D11" s="68">
        <f>+E10</f>
        <v>65774534.8652291</v>
      </c>
      <c r="E11" s="68"/>
    </row>
    <row r="13" spans="2:5" x14ac:dyDescent="0.2">
      <c r="B13" s="67">
        <v>43921</v>
      </c>
      <c r="C13" s="50" t="s">
        <v>57</v>
      </c>
      <c r="D13" s="68"/>
      <c r="E13" s="68">
        <f>+'Valoración DAVIVIENDA'!W58-'Valoración DAVIVIENDA'!X58</f>
        <v>10180754.092183292</v>
      </c>
    </row>
    <row r="14" spans="2:5" x14ac:dyDescent="0.2">
      <c r="B14" s="67">
        <v>43921</v>
      </c>
      <c r="C14" s="50" t="s">
        <v>108</v>
      </c>
      <c r="D14" s="68">
        <f>+E13</f>
        <v>10180754.092183292</v>
      </c>
      <c r="E14" s="68"/>
    </row>
    <row r="16" spans="2:5" x14ac:dyDescent="0.2">
      <c r="B16" s="86" t="s">
        <v>109</v>
      </c>
      <c r="D16" s="144">
        <f>+D3+D7-E10-E13</f>
        <v>164264751.41994607</v>
      </c>
      <c r="E16" s="145"/>
    </row>
    <row r="18" spans="2:5" x14ac:dyDescent="0.2">
      <c r="B18" s="143" t="s">
        <v>106</v>
      </c>
      <c r="C18" s="143"/>
      <c r="D18" s="143"/>
      <c r="E18" s="143"/>
    </row>
    <row r="19" spans="2:5" x14ac:dyDescent="0.2">
      <c r="B19" s="143"/>
      <c r="C19" s="143"/>
      <c r="D19" s="143"/>
      <c r="E19" s="143"/>
    </row>
  </sheetData>
  <sheetProtection sheet="1" formatCells="0" formatColumns="0" formatRows="0" insertColumns="0" insertRows="0" insertHyperlinks="0" deleteColumns="0" deleteRows="0" sort="0" autoFilter="0" pivotTables="0"/>
  <mergeCells count="2">
    <mergeCell ref="B18:E19"/>
    <mergeCell ref="D16:E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BBVA</vt:lpstr>
      <vt:lpstr>DAVIVIENDA</vt:lpstr>
      <vt:lpstr>AVAL</vt:lpstr>
      <vt:lpstr>Comparativo</vt:lpstr>
      <vt:lpstr>Valoración DAVIVIENDA</vt:lpstr>
      <vt:lpstr>Contabilización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Jovanny Romero huertas</dc:creator>
  <cp:lastModifiedBy>Ferney Camilo Ramírez Hamón</cp:lastModifiedBy>
  <dcterms:created xsi:type="dcterms:W3CDTF">2020-02-24T01:43:45Z</dcterms:created>
  <dcterms:modified xsi:type="dcterms:W3CDTF">2020-05-16T19:56:12Z</dcterms:modified>
</cp:coreProperties>
</file>